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activeTab="1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BOYS!$A$56:$AV$56</definedName>
    <definedName name="_xlnm._FilterDatabase" localSheetId="1" hidden="1">'GIRLS '!$A$55:$AY$55</definedName>
    <definedName name="_xlnm.Print_Area" localSheetId="0">BOYS!$A$1:$M$99</definedName>
    <definedName name="_xlnm.Print_Area" localSheetId="1">'GIRLS '!$A$1:$M$92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F48" i="2"/>
  <c r="D47" i="1"/>
  <c r="D4" i="2"/>
  <c r="E5" i="2"/>
  <c r="AI45" i="2" l="1"/>
  <c r="AJ45" i="2" s="1"/>
  <c r="AI44" i="2"/>
  <c r="AJ44" i="2" s="1"/>
  <c r="AI43" i="2"/>
  <c r="AJ43" i="2" s="1"/>
  <c r="AI42" i="2"/>
  <c r="AJ42" i="2" s="1"/>
  <c r="AI41" i="2"/>
  <c r="AJ41" i="2" s="1"/>
  <c r="AI40" i="2"/>
  <c r="AJ40" i="2" s="1"/>
  <c r="AI39" i="2"/>
  <c r="AJ39" i="2" s="1"/>
  <c r="AI38" i="2"/>
  <c r="AJ38" i="2" s="1"/>
  <c r="AI37" i="2"/>
  <c r="AJ37" i="2" s="1"/>
  <c r="AI36" i="2"/>
  <c r="AJ36" i="2" s="1"/>
  <c r="AI34" i="2"/>
  <c r="AJ34" i="2" s="1"/>
  <c r="AI33" i="2"/>
  <c r="AJ33" i="2" s="1"/>
  <c r="AI32" i="2"/>
  <c r="AJ32" i="2" s="1"/>
  <c r="AI31" i="2"/>
  <c r="AJ31" i="2" s="1"/>
  <c r="AI30" i="2"/>
  <c r="AJ30" i="2" s="1"/>
  <c r="AI29" i="2"/>
  <c r="AJ29" i="2" s="1"/>
  <c r="AI28" i="2"/>
  <c r="AJ28" i="2" s="1"/>
  <c r="AI27" i="2"/>
  <c r="AJ27" i="2" s="1"/>
  <c r="AI26" i="2"/>
  <c r="AJ26" i="2" s="1"/>
  <c r="AI25" i="2"/>
  <c r="AJ25" i="2" s="1"/>
  <c r="AI24" i="2"/>
  <c r="AJ24" i="2" s="1"/>
  <c r="AI23" i="2"/>
  <c r="AJ23" i="2" s="1"/>
  <c r="AI22" i="2"/>
  <c r="AJ22" i="2" s="1"/>
  <c r="AI21" i="2"/>
  <c r="AJ21" i="2" s="1"/>
  <c r="AI20" i="2"/>
  <c r="AJ20" i="2" s="1"/>
  <c r="AI19" i="2"/>
  <c r="AJ19" i="2" s="1"/>
  <c r="AI18" i="2"/>
  <c r="AJ18" i="2" s="1"/>
  <c r="AI17" i="2"/>
  <c r="AJ17" i="2" s="1"/>
  <c r="AI16" i="2"/>
  <c r="AJ16" i="2" s="1"/>
  <c r="AI15" i="2"/>
  <c r="AJ15" i="2" s="1"/>
  <c r="AI14" i="2"/>
  <c r="AJ14" i="2" s="1"/>
  <c r="F7" i="2"/>
  <c r="F6" i="2"/>
  <c r="E47" i="2"/>
  <c r="D46" i="2"/>
  <c r="E48" i="1"/>
  <c r="E49" i="1" s="1"/>
  <c r="A46" i="1"/>
  <c r="E7" i="1"/>
  <c r="E6" i="1"/>
  <c r="E6" i="2" s="1"/>
  <c r="H7" i="1" l="1"/>
  <c r="G7" i="2" s="1"/>
  <c r="E7" i="2"/>
  <c r="E50" i="1"/>
  <c r="E48" i="2"/>
  <c r="F50" i="1" l="1"/>
  <c r="E49" i="2"/>
</calcChain>
</file>

<file path=xl/sharedStrings.xml><?xml version="1.0" encoding="utf-8"?>
<sst xmlns="http://schemas.openxmlformats.org/spreadsheetml/2006/main" count="594" uniqueCount="269">
  <si>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</si>
  <si>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</si>
  <si>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 xml:space="preserve">TOURNAMENT WEEK  </t>
  </si>
  <si>
    <t>MAIN DRAW SIGN-IN ON</t>
  </si>
  <si>
    <t>12:01pm to 02:00pm</t>
  </si>
  <si>
    <t>MAIN DRAW PLAY ON</t>
  </si>
  <si>
    <t>FROM</t>
  </si>
  <si>
    <t>BEST</t>
  </si>
  <si>
    <t>25% BEST</t>
  </si>
  <si>
    <t>Eight</t>
  </si>
  <si>
    <t>TTL.</t>
  </si>
  <si>
    <t>SING.</t>
  </si>
  <si>
    <t>DBLS.</t>
  </si>
  <si>
    <t>PTS.</t>
  </si>
  <si>
    <t>SR NO</t>
  </si>
  <si>
    <t>RANK</t>
  </si>
  <si>
    <t>REG NO.</t>
  </si>
  <si>
    <t>STATE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</si>
  <si>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</si>
  <si>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</si>
  <si>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</si>
  <si>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</si>
  <si>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</si>
  <si>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</si>
  <si>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</si>
  <si>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</si>
  <si>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</si>
  <si>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TOURNAMENT WEEK</t>
  </si>
  <si>
    <t>QUALIFING SIGN-IN</t>
  </si>
  <si>
    <t>12:01pm TO 02:00pm</t>
  </si>
  <si>
    <t>QUALIFING DRAW PLAY ON</t>
  </si>
  <si>
    <t>Withdrawal</t>
  </si>
  <si>
    <t>MAIN DRAW PLAYED ON</t>
  </si>
  <si>
    <t>remarks</t>
  </si>
  <si>
    <t xml:space="preserve"> </t>
  </si>
  <si>
    <t xml:space="preserve">QUALIFING DRAW SIGN-IN </t>
  </si>
  <si>
    <t xml:space="preserve">QUALIFING DRAW PLAYED ON   </t>
  </si>
  <si>
    <t>14-May-05</t>
  </si>
  <si>
    <t>(MH)</t>
  </si>
  <si>
    <t>05-Mar-06</t>
  </si>
  <si>
    <t>(RJ)</t>
  </si>
  <si>
    <t>04-Sep-07</t>
  </si>
  <si>
    <t>ATHARVA HITENDRA  PATEL</t>
  </si>
  <si>
    <t>21-Oct-05</t>
  </si>
  <si>
    <t>(GJ)</t>
  </si>
  <si>
    <t>15-Jan-05</t>
  </si>
  <si>
    <t>(MP)</t>
  </si>
  <si>
    <t>VED VIKAS  THAKUR</t>
  </si>
  <si>
    <t>01-Jun-06</t>
  </si>
  <si>
    <t>23-Aug-05</t>
  </si>
  <si>
    <t>21-Nov-06</t>
  </si>
  <si>
    <t>(HR)</t>
  </si>
  <si>
    <t>JEVIN ASHOK  KANANI</t>
  </si>
  <si>
    <t>06-Jun-07</t>
  </si>
  <si>
    <t>12-May-05</t>
  </si>
  <si>
    <t>21-Jul-06</t>
  </si>
  <si>
    <t>VED BHAVIKBHAI  GAJIWALA</t>
  </si>
  <si>
    <t>02-Apr-06</t>
  </si>
  <si>
    <t>27-Sep-06</t>
  </si>
  <si>
    <t>DHRUV BRIJESHKUMAR  PATEL</t>
  </si>
  <si>
    <t>16-Aug-05</t>
  </si>
  <si>
    <t>15-Jul-06</t>
  </si>
  <si>
    <t>KANISHK  JETLEY</t>
  </si>
  <si>
    <t>03-May-06</t>
  </si>
  <si>
    <t>ARYAN RAMESH  GHADGE</t>
  </si>
  <si>
    <t>07-Nov-06</t>
  </si>
  <si>
    <t>-</t>
  </si>
  <si>
    <t>04-May-05</t>
  </si>
  <si>
    <t>26-Dec-06</t>
  </si>
  <si>
    <t>24-Jan-06</t>
  </si>
  <si>
    <t>SANIYA PATEL</t>
  </si>
  <si>
    <t>13-Nov-05</t>
  </si>
  <si>
    <t>16-Sep-06</t>
  </si>
  <si>
    <t>14-Jan-05</t>
  </si>
  <si>
    <t>28-Oct-06</t>
  </si>
  <si>
    <t>08-Apr-07</t>
  </si>
  <si>
    <t>AARUSHI MAHENRA  RAVAL</t>
  </si>
  <si>
    <t>18-Jul-07</t>
  </si>
  <si>
    <t>27-Jun-05</t>
  </si>
  <si>
    <t>18-Mar-07</t>
  </si>
  <si>
    <t>ISHANI  PANDEY</t>
  </si>
  <si>
    <t>06-Oct-06</t>
  </si>
  <si>
    <t>GJ</t>
  </si>
  <si>
    <t>MH</t>
  </si>
  <si>
    <t>SIYA CHIRAG PATEL</t>
  </si>
  <si>
    <t>15-Sep-08</t>
  </si>
  <si>
    <t>CHAMPIONSHIP SERIES CS7 U-18</t>
  </si>
  <si>
    <t>ACCEPTANCE LIST GIRLS U-18 QUALIFING PLAYER LIST</t>
  </si>
  <si>
    <t>ACCEPTANCE LIST BOYS U-18 QUALIFING PLAYER LIST</t>
  </si>
  <si>
    <t>ACCEPTANCE LIST BOYS U-18 MAIN DRAW PLAYER LIST</t>
  </si>
  <si>
    <t>ACCEPTANCE LIST GIRLS U-18 MAIN DRFAW PLAYER LIST</t>
  </si>
  <si>
    <t>TO</t>
  </si>
  <si>
    <t>TANISHQ MUKESH JADHAV</t>
  </si>
  <si>
    <t>30-Jan-05</t>
  </si>
  <si>
    <t>NITHISH L N BALAJI</t>
  </si>
  <si>
    <t>20-Jun-05</t>
  </si>
  <si>
    <t>(TN)</t>
  </si>
  <si>
    <t>JOEL BHAVIN THAKKAR</t>
  </si>
  <si>
    <t>28-Mar-03</t>
  </si>
  <si>
    <t>KARTHIK  K S KAVIN</t>
  </si>
  <si>
    <t>07-Nov-05</t>
  </si>
  <si>
    <t>MOHMAD KAIF</t>
  </si>
  <si>
    <t>02-Jul-03</t>
  </si>
  <si>
    <t>MAHARSH TARAKKUMAR PATEL</t>
  </si>
  <si>
    <t>24-Sep-03</t>
  </si>
  <si>
    <t>SOURISH SINGH</t>
  </si>
  <si>
    <t>08-Oct-03</t>
  </si>
  <si>
    <t>PARAM CHANDRA</t>
  </si>
  <si>
    <t>19-Nov-05</t>
  </si>
  <si>
    <t>LIKITH REDDY KUCHAKULLA</t>
  </si>
  <si>
    <t>28-Oct-04</t>
  </si>
  <si>
    <t>(AP)</t>
  </si>
  <si>
    <t>SACHIN MALHA</t>
  </si>
  <si>
    <t>22-Jul-05</t>
  </si>
  <si>
    <t>(DL)</t>
  </si>
  <si>
    <t>PRABJEET SINGH CHANDHOK</t>
  </si>
  <si>
    <t>06-Feb-04</t>
  </si>
  <si>
    <t>KRISH KUMAR KARPE</t>
  </si>
  <si>
    <t>KRISH RAVI PORWAL</t>
  </si>
  <si>
    <t>07-Jun-05</t>
  </si>
  <si>
    <t>NEILL NORBERT PILLAI</t>
  </si>
  <si>
    <t>11-Nov-03</t>
  </si>
  <si>
    <t>JAYANSH JAIN</t>
  </si>
  <si>
    <t>HANSH KARTIKEYI VADLAMANI</t>
  </si>
  <si>
    <t>30-Apr-04</t>
  </si>
  <si>
    <t>(TS)</t>
  </si>
  <si>
    <t>KIRAN MESTRI VEDANT</t>
  </si>
  <si>
    <t>28-Jun-03</t>
  </si>
  <si>
    <t>CHINMAY MITUL PATEL</t>
  </si>
  <si>
    <t>PRATHAMESH PRASHANT NIGADE</t>
  </si>
  <si>
    <t>19-Aug-03</t>
  </si>
  <si>
    <t>OMAR REHAN SUMAR</t>
  </si>
  <si>
    <t>14-Mar-05</t>
  </si>
  <si>
    <t>ANSHUL VIKRAM SATAV</t>
  </si>
  <si>
    <t>27-Jan-05</t>
  </si>
  <si>
    <t>ANMOL RAJESH NAGPURE</t>
  </si>
  <si>
    <t>25-Feb-05</t>
  </si>
  <si>
    <t>NISHIT NILESH RAHANE</t>
  </si>
  <si>
    <t>02-Jul-04</t>
  </si>
  <si>
    <t>AARAV GIRISH SANE</t>
  </si>
  <si>
    <t>20-Aug-03</t>
  </si>
  <si>
    <t>KANAV ROOPAK DAWER</t>
  </si>
  <si>
    <t>08-Jun-05</t>
  </si>
  <si>
    <t>SIDDHANTH VINOD</t>
  </si>
  <si>
    <t>HEIDI DILIP TADVI</t>
  </si>
  <si>
    <t>09-Jan-04</t>
  </si>
  <si>
    <t>PARMEET SINGH BHATTI</t>
  </si>
  <si>
    <t>08-Apr-03</t>
  </si>
  <si>
    <t>SAHEB G SODHI</t>
  </si>
  <si>
    <t>07-Sep-04</t>
  </si>
  <si>
    <t>ABHYUDIT NAGAR</t>
  </si>
  <si>
    <t>22-Jul-04</t>
  </si>
  <si>
    <t>BHARAT PHULWARIA</t>
  </si>
  <si>
    <t>VATSAL MANIKANTAN</t>
  </si>
  <si>
    <t>JAY KEDAR DIXIT</t>
  </si>
  <si>
    <t>13-Dec-04</t>
  </si>
  <si>
    <t>YAGNA PRADIP PATEL</t>
  </si>
  <si>
    <t>DHRUVIK JETLY</t>
  </si>
  <si>
    <t>02-Oct-03</t>
  </si>
  <si>
    <t>AUM PRANAY PARIKH</t>
  </si>
  <si>
    <t>SHANTANU SRIKUMAR NAMBIAR</t>
  </si>
  <si>
    <t>05-May-04</t>
  </si>
  <si>
    <t>AARYAN PRASHANT DEOKAR</t>
  </si>
  <si>
    <t>VISHWAM PRADYUMAN PAREJIYA</t>
  </si>
  <si>
    <t>CHAITANYA SURAJ ALLUM</t>
  </si>
  <si>
    <t>21-Jul-03</t>
  </si>
  <si>
    <t>VASU KOTHADIA</t>
  </si>
  <si>
    <t>01-Jan-03</t>
  </si>
  <si>
    <t>SURAJ AJAY DHAL</t>
  </si>
  <si>
    <t>30-May-05</t>
  </si>
  <si>
    <t>RADHEYA NIKHIL SHAHANE</t>
  </si>
  <si>
    <t>25-Jan-05</t>
  </si>
  <si>
    <t>VISHAL M VASUDEV</t>
  </si>
  <si>
    <t>(KA)</t>
  </si>
  <si>
    <t>NP</t>
  </si>
  <si>
    <t>SUDHANSHU SATISH KULKARNI</t>
  </si>
  <si>
    <t>PARAS DESHMUKH</t>
  </si>
  <si>
    <t xml:space="preserve">NP </t>
  </si>
  <si>
    <t>PRANAV GADGIL</t>
  </si>
  <si>
    <t>JAY PRAKASH  PAWAR</t>
  </si>
  <si>
    <t>07-Jul-05</t>
  </si>
  <si>
    <t>RAJ MRUDAL PATEL</t>
  </si>
  <si>
    <t>SUMEDH RAMDAS LAD</t>
  </si>
  <si>
    <t>SAKSHAM DINESH CHAVAN</t>
  </si>
  <si>
    <t xml:space="preserve">AaRYAAN QURESHI </t>
  </si>
  <si>
    <t>PARTH BHOITE</t>
  </si>
  <si>
    <t>ARYAN SADANAND KOTASTHANE</t>
  </si>
  <si>
    <t>ARNAV AVINASH  KOKANE</t>
  </si>
  <si>
    <t>23-Jul-05</t>
  </si>
  <si>
    <t>MAHAVEER RAKESH SHAH</t>
  </si>
  <si>
    <t>DIVYA BHARDWAJ</t>
  </si>
  <si>
    <t>01-Mar-03</t>
  </si>
  <si>
    <t>BANHI JAYESH PANCHAL</t>
  </si>
  <si>
    <t>31-Oct-04</t>
  </si>
  <si>
    <t>RADHIKA RAJESH MAHAJAN</t>
  </si>
  <si>
    <t>06-Sep-04</t>
  </si>
  <si>
    <t>MADHURIMA SANGRAMSINGH SAWANT</t>
  </si>
  <si>
    <t>09-Sep-05</t>
  </si>
  <si>
    <t>HARSHITA PADMANABHA BANGERA</t>
  </si>
  <si>
    <t>08-Oct-04</t>
  </si>
  <si>
    <t>RUMA ASHUTOSH GAIKAIWARI</t>
  </si>
  <si>
    <t>31-Dec-05</t>
  </si>
  <si>
    <t>YASHIKA VENU</t>
  </si>
  <si>
    <t>31-Mar-05</t>
  </si>
  <si>
    <t>SAKSHI PRASHANT THAKKAR</t>
  </si>
  <si>
    <t>SAILY PRASHANT THAKKAR</t>
  </si>
  <si>
    <t>RAHEEN TARANUM</t>
  </si>
  <si>
    <t>21-Feb-05</t>
  </si>
  <si>
    <t>CHIKIITHA GANDHAM</t>
  </si>
  <si>
    <t>26-Sep-05</t>
  </si>
  <si>
    <t>MOSAM PARMAR</t>
  </si>
  <si>
    <t>PARI SAGAR CHAVAN</t>
  </si>
  <si>
    <t>03-Oct-05</t>
  </si>
  <si>
    <t>KHUSHALI NILESH MODI</t>
  </si>
  <si>
    <t>07-Feb-05</t>
  </si>
  <si>
    <t>SANCHITA YOGESH NAGARKAR</t>
  </si>
  <si>
    <t>GIA ALANA PEREIRA</t>
  </si>
  <si>
    <t>04-Jul-05</t>
  </si>
  <si>
    <t>ANANNYA KALPESH BHATIA</t>
  </si>
  <si>
    <t>11-Sep-06</t>
  </si>
  <si>
    <t>AASTHA MAHENDRA PATEL</t>
  </si>
  <si>
    <t>23-Jul-03</t>
  </si>
  <si>
    <t>AARYA KAILAS ZALTE</t>
  </si>
  <si>
    <t>11-Jun-04</t>
  </si>
  <si>
    <t>PUNJI KAILASH RAJ RAWAL</t>
  </si>
  <si>
    <t>20-Nov-03</t>
  </si>
  <si>
    <t>DANICA NIRMAL FERNANDO</t>
  </si>
  <si>
    <t>SUHANI SABHARWAL</t>
  </si>
  <si>
    <t>20-Dec-04</t>
  </si>
  <si>
    <t>DHVANI LALJIBHAI KAVAD</t>
  </si>
  <si>
    <t>ANDREA MARIO ALMEIDA</t>
  </si>
  <si>
    <t>01-Dec-05</t>
  </si>
  <si>
    <t>GAURI ANANT MANGAONKAR</t>
  </si>
  <si>
    <t>24-May-06</t>
  </si>
  <si>
    <t>RENEE CHIRAG SHAH</t>
  </si>
  <si>
    <t>SAMRUDHI PRAMOD KHANVILKAR</t>
  </si>
  <si>
    <t>24-May-03</t>
  </si>
  <si>
    <t>YASHASVI KIRANBHAI KAHAR</t>
  </si>
  <si>
    <t>ANANYA MAHESHWARI</t>
  </si>
  <si>
    <t>AASIYA TANJILBHAI CHAUHAN</t>
  </si>
  <si>
    <t>23-Sep-04</t>
  </si>
  <si>
    <t>PAL VIPULKUMAR UPADHYAY</t>
  </si>
  <si>
    <t>04-Dec-07</t>
  </si>
  <si>
    <t>DIYA KETAN DESAI</t>
  </si>
  <si>
    <t>PRACHI ATULBHAI RANA</t>
  </si>
  <si>
    <t>19-Apr-08</t>
  </si>
  <si>
    <t>IPSHITA GAURANG  DHOLAKIA</t>
  </si>
  <si>
    <t>22-Feb-07</t>
  </si>
  <si>
    <t>ISHWARI MANOJ  MARKANDE</t>
  </si>
  <si>
    <t>08-Sep-07</t>
  </si>
  <si>
    <t>KOUSHIKEE  SAMANTA</t>
  </si>
  <si>
    <t>21-Feb-06</t>
  </si>
  <si>
    <t>SHRUTI  NANAJKAR</t>
  </si>
  <si>
    <t>20-Mar-06</t>
  </si>
  <si>
    <t>BOY'S  UNDER 18</t>
  </si>
  <si>
    <t>25-Jan-21</t>
  </si>
  <si>
    <t>25th Jan, 2021</t>
  </si>
  <si>
    <t>ITF</t>
  </si>
  <si>
    <t>UNDER</t>
  </si>
  <si>
    <t>Given Name</t>
  </si>
  <si>
    <t>D.O.B</t>
  </si>
  <si>
    <t>X 2</t>
  </si>
  <si>
    <t>MENS</t>
  </si>
  <si>
    <t>GIRL'S  UNDER  -  18 RANKING</t>
  </si>
  <si>
    <t>TF</t>
  </si>
  <si>
    <t>Pts.</t>
  </si>
  <si>
    <t>Sing.</t>
  </si>
  <si>
    <t>Dbls.</t>
  </si>
  <si>
    <t>WOMEN'S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</si>
</sst>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/mmm/yy;@"/>
    <numFmt numFmtId="165" formatCode="dd/mm/yy;@"/>
    <numFmt numFmtId="166" formatCode="[$-409]d/mmm/yyyy;@"/>
    <numFmt numFmtId="167" formatCode="[$-409]d\-mmm\-yyyy;@"/>
    <numFmt numFmtId="168" formatCode="0.0000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8"/>
      <color theme="1"/>
      <name val="Calibri Bold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9"/>
      <name val="Calibri Light"/>
      <family val="1"/>
      <scheme val="maj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 Bold"/>
    </font>
    <font>
      <sz val="8"/>
      <name val="Calibri Light"/>
      <family val="1"/>
      <scheme val="maj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sz val="9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3" fillId="0" borderId="0" xfId="0" applyFont="1" applyFill="1" applyAlignment="1">
      <alignment horizontal="center"/>
    </xf>
    <xf numFmtId="0" fontId="5" fillId="2" borderId="2" xfId="0" applyFont="1" applyFill="1" applyBorder="1" applyAlignment="1"/>
    <xf numFmtId="0" fontId="6" fillId="2" borderId="2" xfId="0" applyFont="1" applyFill="1" applyBorder="1" applyAlignment="1"/>
    <xf numFmtId="1" fontId="6" fillId="2" borderId="3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1" fontId="6" fillId="2" borderId="5" xfId="0" applyNumberFormat="1" applyFont="1" applyFill="1" applyBorder="1" applyAlignment="1"/>
    <xf numFmtId="0" fontId="4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wrapText="1"/>
    </xf>
    <xf numFmtId="0" fontId="9" fillId="2" borderId="0" xfId="0" applyFont="1" applyFill="1" applyBorder="1"/>
    <xf numFmtId="14" fontId="4" fillId="2" borderId="0" xfId="0" applyNumberFormat="1" applyFont="1" applyFill="1" applyBorder="1" applyAlignment="1"/>
    <xf numFmtId="0" fontId="9" fillId="2" borderId="4" xfId="0" applyFont="1" applyFill="1" applyBorder="1" applyAlignment="1"/>
    <xf numFmtId="0" fontId="9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1" fontId="10" fillId="2" borderId="5" xfId="0" applyNumberFormat="1" applyFont="1" applyFill="1" applyBorder="1" applyAlignment="1">
      <alignment vertical="center"/>
    </xf>
    <xf numFmtId="0" fontId="3" fillId="2" borderId="4" xfId="0" applyFont="1" applyFill="1" applyBorder="1" applyAlignment="1"/>
    <xf numFmtId="0" fontId="2" fillId="2" borderId="0" xfId="0" applyFont="1" applyFill="1" applyBorder="1" applyAlignment="1"/>
    <xf numFmtId="1" fontId="2" fillId="2" borderId="5" xfId="0" applyNumberFormat="1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8" xfId="1" applyFont="1" applyFill="1" applyBorder="1"/>
    <xf numFmtId="49" fontId="12" fillId="2" borderId="8" xfId="1" applyNumberFormat="1" applyFont="1" applyFill="1" applyBorder="1"/>
    <xf numFmtId="1" fontId="12" fillId="2" borderId="8" xfId="1" applyNumberFormat="1" applyFont="1" applyFill="1" applyBorder="1"/>
    <xf numFmtId="1" fontId="13" fillId="2" borderId="9" xfId="0" applyNumberFormat="1" applyFont="1" applyFill="1" applyBorder="1"/>
    <xf numFmtId="0" fontId="3" fillId="0" borderId="0" xfId="0" applyFont="1" applyFill="1" applyAlignment="1">
      <alignment vertical="center"/>
    </xf>
    <xf numFmtId="1" fontId="12" fillId="2" borderId="9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49" fontId="12" fillId="2" borderId="11" xfId="1" applyNumberFormat="1" applyFont="1" applyFill="1" applyBorder="1"/>
    <xf numFmtId="0" fontId="1" fillId="2" borderId="11" xfId="1" applyFont="1" applyFill="1" applyBorder="1"/>
    <xf numFmtId="1" fontId="12" fillId="2" borderId="12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left"/>
    </xf>
    <xf numFmtId="49" fontId="8" fillId="3" borderId="13" xfId="2" applyNumberFormat="1" applyFont="1" applyFill="1" applyBorder="1"/>
    <xf numFmtId="0" fontId="8" fillId="3" borderId="0" xfId="2" applyFont="1" applyFill="1"/>
    <xf numFmtId="164" fontId="8" fillId="3" borderId="0" xfId="2" applyNumberFormat="1" applyFont="1" applyFill="1"/>
    <xf numFmtId="49" fontId="14" fillId="3" borderId="13" xfId="2" applyNumberFormat="1" applyFont="1" applyFill="1" applyBorder="1" applyAlignment="1">
      <alignment horizontal="left"/>
    </xf>
    <xf numFmtId="49" fontId="3" fillId="3" borderId="13" xfId="2" applyNumberFormat="1" applyFont="1" applyFill="1" applyBorder="1"/>
    <xf numFmtId="1" fontId="8" fillId="3" borderId="13" xfId="2" applyNumberFormat="1" applyFont="1" applyFill="1" applyBorder="1"/>
    <xf numFmtId="0" fontId="8" fillId="0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8" fillId="3" borderId="8" xfId="2" applyNumberFormat="1" applyFont="1" applyFill="1" applyBorder="1" applyAlignment="1">
      <alignment horizontal="left"/>
    </xf>
    <xf numFmtId="1" fontId="15" fillId="0" borderId="8" xfId="0" applyNumberFormat="1" applyFont="1" applyFill="1" applyBorder="1"/>
    <xf numFmtId="164" fontId="8" fillId="3" borderId="8" xfId="2" applyNumberFormat="1" applyFont="1" applyFill="1" applyBorder="1" applyAlignment="1">
      <alignment horizontal="left"/>
    </xf>
    <xf numFmtId="1" fontId="8" fillId="3" borderId="8" xfId="2" applyNumberFormat="1" applyFont="1" applyFill="1" applyBorder="1"/>
    <xf numFmtId="2" fontId="8" fillId="3" borderId="8" xfId="2" applyNumberFormat="1" applyFont="1" applyFill="1" applyBorder="1" applyAlignment="1">
      <alignment horizontal="left"/>
    </xf>
    <xf numFmtId="1" fontId="16" fillId="0" borderId="8" xfId="3" applyNumberFormat="1" applyFont="1" applyFill="1" applyBorder="1" applyAlignment="1"/>
    <xf numFmtId="1" fontId="8" fillId="3" borderId="0" xfId="0" applyNumberFormat="1" applyFont="1" applyFill="1" applyBorder="1" applyAlignment="1">
      <alignment horizontal="left"/>
    </xf>
    <xf numFmtId="1" fontId="16" fillId="3" borderId="8" xfId="3" applyNumberFormat="1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8" fillId="3" borderId="15" xfId="2" applyNumberFormat="1" applyFont="1" applyFill="1" applyBorder="1" applyAlignment="1">
      <alignment horizontal="left"/>
    </xf>
    <xf numFmtId="164" fontId="8" fillId="3" borderId="15" xfId="2" applyNumberFormat="1" applyFont="1" applyFill="1" applyBorder="1" applyAlignment="1">
      <alignment horizontal="left"/>
    </xf>
    <xf numFmtId="1" fontId="8" fillId="3" borderId="15" xfId="2" applyNumberFormat="1" applyFont="1" applyFill="1" applyBorder="1"/>
    <xf numFmtId="2" fontId="8" fillId="3" borderId="15" xfId="2" applyNumberFormat="1" applyFont="1" applyFill="1" applyBorder="1" applyAlignment="1">
      <alignment horizontal="left"/>
    </xf>
    <xf numFmtId="1" fontId="8" fillId="0" borderId="14" xfId="2" applyNumberFormat="1" applyFont="1" applyFill="1" applyBorder="1" applyAlignment="1"/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1" fontId="8" fillId="4" borderId="3" xfId="2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1" fontId="8" fillId="4" borderId="5" xfId="2" applyNumberFormat="1" applyFont="1" applyFill="1" applyBorder="1" applyAlignment="1">
      <alignment horizontal="left"/>
    </xf>
    <xf numFmtId="0" fontId="18" fillId="4" borderId="0" xfId="0" applyFont="1" applyFill="1" applyBorder="1" applyAlignment="1">
      <alignment horizontal="right"/>
    </xf>
    <xf numFmtId="14" fontId="18" fillId="4" borderId="0" xfId="0" applyNumberFormat="1" applyFont="1" applyFill="1" applyBorder="1" applyAlignment="1"/>
    <xf numFmtId="0" fontId="19" fillId="4" borderId="0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center"/>
    </xf>
    <xf numFmtId="1" fontId="13" fillId="4" borderId="17" xfId="0" applyNumberFormat="1" applyFont="1" applyFill="1" applyBorder="1"/>
    <xf numFmtId="0" fontId="3" fillId="4" borderId="7" xfId="0" applyFont="1" applyFill="1" applyBorder="1" applyAlignment="1">
      <alignment horizontal="center"/>
    </xf>
    <xf numFmtId="1" fontId="12" fillId="4" borderId="9" xfId="0" applyNumberFormat="1" applyFont="1" applyFill="1" applyBorder="1"/>
    <xf numFmtId="0" fontId="3" fillId="4" borderId="10" xfId="0" applyFont="1" applyFill="1" applyBorder="1" applyAlignment="1">
      <alignment horizontal="center"/>
    </xf>
    <xf numFmtId="1" fontId="12" fillId="4" borderId="12" xfId="0" applyNumberFormat="1" applyFont="1" applyFill="1" applyBorder="1"/>
    <xf numFmtId="0" fontId="3" fillId="4" borderId="13" xfId="0" applyFont="1" applyFill="1" applyBorder="1" applyAlignment="1">
      <alignment horizontal="center"/>
    </xf>
    <xf numFmtId="49" fontId="12" fillId="4" borderId="13" xfId="1" applyNumberFormat="1" applyFont="1" applyFill="1" applyBorder="1"/>
    <xf numFmtId="0" fontId="1" fillId="4" borderId="13" xfId="1" applyFont="1" applyFill="1" applyBorder="1"/>
    <xf numFmtId="49" fontId="12" fillId="4" borderId="18" xfId="1" applyNumberFormat="1" applyFont="1" applyFill="1" applyBorder="1"/>
    <xf numFmtId="1" fontId="12" fillId="4" borderId="19" xfId="0" applyNumberFormat="1" applyFont="1" applyFill="1" applyBorder="1"/>
    <xf numFmtId="0" fontId="8" fillId="3" borderId="13" xfId="0" applyFont="1" applyFill="1" applyBorder="1" applyAlignment="1">
      <alignment horizontal="center"/>
    </xf>
    <xf numFmtId="1" fontId="8" fillId="3" borderId="13" xfId="2" applyNumberFormat="1" applyFont="1" applyFill="1" applyBorder="1" applyAlignment="1">
      <alignment horizontal="left"/>
    </xf>
    <xf numFmtId="164" fontId="8" fillId="3" borderId="18" xfId="2" applyNumberFormat="1" applyFont="1" applyFill="1" applyBorder="1" applyAlignment="1">
      <alignment horizontal="left"/>
    </xf>
    <xf numFmtId="1" fontId="8" fillId="3" borderId="18" xfId="2" applyNumberFormat="1" applyFont="1" applyFill="1" applyBorder="1" applyAlignment="1">
      <alignment horizontal="left"/>
    </xf>
    <xf numFmtId="1" fontId="8" fillId="3" borderId="18" xfId="2" applyNumberFormat="1" applyFont="1" applyFill="1" applyBorder="1"/>
    <xf numFmtId="2" fontId="8" fillId="3" borderId="18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/>
    <xf numFmtId="2" fontId="8" fillId="0" borderId="0" xfId="2" applyNumberFormat="1" applyFont="1" applyFill="1" applyBorder="1" applyAlignment="1">
      <alignment horizontal="left"/>
    </xf>
    <xf numFmtId="1" fontId="16" fillId="0" borderId="0" xfId="3" applyNumberFormat="1" applyFont="1" applyFill="1" applyBorder="1" applyAlignment="1"/>
    <xf numFmtId="0" fontId="8" fillId="0" borderId="2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4" xfId="0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5" xfId="0" applyFont="1" applyFill="1" applyBorder="1" applyAlignment="1"/>
    <xf numFmtId="0" fontId="8" fillId="0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left"/>
    </xf>
    <xf numFmtId="14" fontId="8" fillId="3" borderId="0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14" fontId="8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0" borderId="0" xfId="0" applyFont="1" applyFill="1" applyBorder="1" applyAlignment="1"/>
    <xf numFmtId="0" fontId="8" fillId="3" borderId="16" xfId="0" applyFont="1" applyFill="1" applyBorder="1" applyAlignment="1">
      <alignment horizontal="center"/>
    </xf>
    <xf numFmtId="49" fontId="12" fillId="2" borderId="8" xfId="4" applyNumberFormat="1" applyFont="1" applyFill="1" applyBorder="1"/>
    <xf numFmtId="0" fontId="8" fillId="2" borderId="8" xfId="4" applyFont="1" applyFill="1" applyBorder="1"/>
    <xf numFmtId="1" fontId="23" fillId="2" borderId="8" xfId="4" applyNumberFormat="1" applyFont="1" applyFill="1" applyBorder="1"/>
    <xf numFmtId="49" fontId="23" fillId="2" borderId="8" xfId="4" applyNumberFormat="1" applyFont="1" applyFill="1" applyBorder="1"/>
    <xf numFmtId="0" fontId="3" fillId="0" borderId="25" xfId="5" applyFont="1" applyFill="1" applyBorder="1"/>
    <xf numFmtId="0" fontId="8" fillId="3" borderId="26" xfId="0" applyFont="1" applyFill="1" applyBorder="1" applyAlignment="1">
      <alignment horizontal="center"/>
    </xf>
    <xf numFmtId="49" fontId="3" fillId="0" borderId="27" xfId="5" applyNumberFormat="1" applyFont="1" applyFill="1" applyBorder="1"/>
    <xf numFmtId="0" fontId="8" fillId="3" borderId="7" xfId="0" applyFont="1" applyFill="1" applyBorder="1" applyAlignment="1">
      <alignment horizontal="center"/>
    </xf>
    <xf numFmtId="0" fontId="3" fillId="2" borderId="8" xfId="4" applyFont="1" applyFill="1" applyBorder="1"/>
    <xf numFmtId="0" fontId="8" fillId="3" borderId="10" xfId="0" applyFont="1" applyFill="1" applyBorder="1" applyAlignment="1">
      <alignment horizontal="center"/>
    </xf>
    <xf numFmtId="49" fontId="3" fillId="0" borderId="28" xfId="5" applyNumberFormat="1" applyFont="1" applyFill="1" applyBorder="1"/>
    <xf numFmtId="0" fontId="8" fillId="3" borderId="23" xfId="0" applyFont="1" applyFill="1" applyBorder="1" applyAlignment="1">
      <alignment horizontal="center"/>
    </xf>
    <xf numFmtId="0" fontId="8" fillId="3" borderId="29" xfId="2" applyFont="1" applyFill="1" applyBorder="1"/>
    <xf numFmtId="166" fontId="8" fillId="3" borderId="29" xfId="2" applyNumberFormat="1" applyFont="1" applyFill="1" applyBorder="1"/>
    <xf numFmtId="49" fontId="8" fillId="3" borderId="13" xfId="2" applyNumberFormat="1" applyFont="1" applyFill="1" applyBorder="1" applyAlignment="1">
      <alignment horizontal="left"/>
    </xf>
    <xf numFmtId="49" fontId="8" fillId="0" borderId="13" xfId="2" applyNumberFormat="1" applyFont="1" applyFill="1" applyBorder="1"/>
    <xf numFmtId="1" fontId="16" fillId="0" borderId="8" xfId="6" applyNumberFormat="1" applyFont="1" applyBorder="1"/>
    <xf numFmtId="166" fontId="8" fillId="3" borderId="8" xfId="2" applyNumberFormat="1" applyFont="1" applyFill="1" applyBorder="1" applyAlignment="1">
      <alignment horizontal="left"/>
    </xf>
    <xf numFmtId="2" fontId="8" fillId="0" borderId="8" xfId="2" applyNumberFormat="1" applyFont="1" applyFill="1" applyBorder="1" applyAlignment="1">
      <alignment horizontal="left"/>
    </xf>
    <xf numFmtId="167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24" fillId="0" borderId="8" xfId="0" applyFont="1" applyBorder="1"/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/>
    </xf>
    <xf numFmtId="1" fontId="16" fillId="0" borderId="8" xfId="6" applyNumberFormat="1" applyFont="1" applyFill="1" applyBorder="1"/>
    <xf numFmtId="1" fontId="3" fillId="0" borderId="8" xfId="7" applyNumberFormat="1" applyFont="1" applyFill="1" applyBorder="1"/>
    <xf numFmtId="1" fontId="3" fillId="3" borderId="8" xfId="7" applyNumberFormat="1" applyFont="1" applyFill="1" applyBorder="1"/>
    <xf numFmtId="0" fontId="8" fillId="4" borderId="0" xfId="0" applyFont="1" applyFill="1" applyBorder="1" applyAlignment="1">
      <alignment vertical="center"/>
    </xf>
    <xf numFmtId="2" fontId="8" fillId="0" borderId="15" xfId="2" applyNumberFormat="1" applyFont="1" applyFill="1" applyBorder="1" applyAlignment="1">
      <alignment horizontal="left"/>
    </xf>
    <xf numFmtId="0" fontId="3" fillId="4" borderId="0" xfId="0" applyFont="1" applyFill="1" applyBorder="1" applyAlignment="1"/>
    <xf numFmtId="14" fontId="8" fillId="4" borderId="0" xfId="0" applyNumberFormat="1" applyFont="1" applyFill="1" applyBorder="1" applyAlignment="1">
      <alignment horizontal="left"/>
    </xf>
    <xf numFmtId="0" fontId="8" fillId="4" borderId="16" xfId="0" applyFont="1" applyFill="1" applyBorder="1" applyAlignment="1">
      <alignment horizontal="center"/>
    </xf>
    <xf numFmtId="49" fontId="12" fillId="4" borderId="8" xfId="4" applyNumberFormat="1" applyFont="1" applyFill="1" applyBorder="1"/>
    <xf numFmtId="0" fontId="8" fillId="4" borderId="8" xfId="4" applyFont="1" applyFill="1" applyBorder="1"/>
    <xf numFmtId="49" fontId="23" fillId="4" borderId="8" xfId="4" applyNumberFormat="1" applyFont="1" applyFill="1" applyBorder="1"/>
    <xf numFmtId="2" fontId="8" fillId="0" borderId="28" xfId="2" applyNumberFormat="1" applyFont="1" applyFill="1" applyBorder="1" applyAlignment="1">
      <alignment horizontal="left"/>
    </xf>
    <xf numFmtId="0" fontId="8" fillId="4" borderId="2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3" fillId="4" borderId="8" xfId="4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49" fontId="12" fillId="4" borderId="18" xfId="4" applyNumberFormat="1" applyFont="1" applyFill="1" applyBorder="1"/>
    <xf numFmtId="0" fontId="1" fillId="4" borderId="18" xfId="4" applyFont="1" applyFill="1" applyBorder="1"/>
    <xf numFmtId="49" fontId="12" fillId="4" borderId="19" xfId="4" applyNumberFormat="1" applyFont="1" applyFill="1" applyBorder="1"/>
    <xf numFmtId="1" fontId="16" fillId="0" borderId="13" xfId="6" applyNumberFormat="1" applyFont="1" applyBorder="1"/>
    <xf numFmtId="166" fontId="8" fillId="3" borderId="18" xfId="2" applyNumberFormat="1" applyFont="1" applyFill="1" applyBorder="1" applyAlignment="1">
      <alignment horizontal="left"/>
    </xf>
    <xf numFmtId="166" fontId="8" fillId="3" borderId="15" xfId="2" applyNumberFormat="1" applyFont="1" applyFill="1" applyBorder="1" applyAlignment="1">
      <alignment horizontal="left"/>
    </xf>
    <xf numFmtId="1" fontId="16" fillId="0" borderId="15" xfId="6" applyNumberFormat="1" applyFont="1" applyBorder="1"/>
    <xf numFmtId="1" fontId="16" fillId="0" borderId="0" xfId="8" applyNumberFormat="1" applyFont="1" applyFill="1" applyBorder="1" applyAlignment="1"/>
    <xf numFmtId="166" fontId="8" fillId="0" borderId="0" xfId="2" applyNumberFormat="1" applyFont="1" applyFill="1" applyBorder="1" applyAlignment="1">
      <alignment horizontal="left"/>
    </xf>
    <xf numFmtId="1" fontId="3" fillId="0" borderId="0" xfId="7" applyNumberFormat="1" applyFont="1" applyFill="1" applyBorder="1"/>
    <xf numFmtId="0" fontId="26" fillId="0" borderId="0" xfId="0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8" fillId="0" borderId="0" xfId="2" applyNumberFormat="1" applyFont="1" applyFill="1" applyBorder="1" applyAlignment="1"/>
    <xf numFmtId="1" fontId="8" fillId="0" borderId="5" xfId="2" applyNumberFormat="1" applyFont="1" applyFill="1" applyBorder="1" applyAlignment="1"/>
    <xf numFmtId="0" fontId="8" fillId="0" borderId="30" xfId="0" applyFont="1" applyFill="1" applyBorder="1" applyAlignment="1">
      <alignment horizontal="center"/>
    </xf>
    <xf numFmtId="1" fontId="8" fillId="0" borderId="30" xfId="2" applyNumberFormat="1" applyFont="1" applyFill="1" applyBorder="1" applyAlignment="1">
      <alignment horizontal="left"/>
    </xf>
    <xf numFmtId="0" fontId="17" fillId="0" borderId="30" xfId="0" applyFont="1" applyFill="1" applyBorder="1"/>
    <xf numFmtId="1" fontId="16" fillId="0" borderId="30" xfId="3" applyNumberFormat="1" applyFont="1" applyFill="1" applyBorder="1" applyAlignment="1"/>
    <xf numFmtId="164" fontId="8" fillId="0" borderId="30" xfId="2" applyNumberFormat="1" applyFont="1" applyFill="1" applyBorder="1" applyAlignment="1">
      <alignment horizontal="left"/>
    </xf>
    <xf numFmtId="1" fontId="8" fillId="0" borderId="30" xfId="2" applyNumberFormat="1" applyFont="1" applyFill="1" applyBorder="1"/>
    <xf numFmtId="2" fontId="8" fillId="0" borderId="30" xfId="2" applyNumberFormat="1" applyFont="1" applyFill="1" applyBorder="1" applyAlignment="1">
      <alignment horizontal="left"/>
    </xf>
    <xf numFmtId="2" fontId="8" fillId="0" borderId="31" xfId="2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49" fontId="12" fillId="4" borderId="32" xfId="4" applyNumberFormat="1" applyFont="1" applyFill="1" applyBorder="1"/>
    <xf numFmtId="0" fontId="8" fillId="4" borderId="32" xfId="4" applyFont="1" applyFill="1" applyBorder="1"/>
    <xf numFmtId="1" fontId="23" fillId="4" borderId="32" xfId="4" applyNumberFormat="1" applyFont="1" applyFill="1" applyBorder="1"/>
    <xf numFmtId="49" fontId="23" fillId="4" borderId="32" xfId="4" applyNumberFormat="1" applyFont="1" applyFill="1" applyBorder="1"/>
    <xf numFmtId="0" fontId="8" fillId="4" borderId="17" xfId="4" applyFont="1" applyFill="1" applyBorder="1"/>
    <xf numFmtId="49" fontId="23" fillId="4" borderId="9" xfId="4" applyNumberFormat="1" applyFont="1" applyFill="1" applyBorder="1"/>
    <xf numFmtId="49" fontId="12" fillId="4" borderId="11" xfId="4" applyNumberFormat="1" applyFont="1" applyFill="1" applyBorder="1"/>
    <xf numFmtId="0" fontId="8" fillId="4" borderId="11" xfId="4" applyFont="1" applyFill="1" applyBorder="1"/>
    <xf numFmtId="49" fontId="23" fillId="4" borderId="11" xfId="4" applyNumberFormat="1" applyFont="1" applyFill="1" applyBorder="1"/>
    <xf numFmtId="49" fontId="23" fillId="4" borderId="12" xfId="4" applyNumberFormat="1" applyFont="1" applyFill="1" applyBorder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25" fillId="4" borderId="0" xfId="0" applyFont="1" applyFill="1" applyBorder="1"/>
    <xf numFmtId="0" fontId="8" fillId="4" borderId="20" xfId="0" applyFont="1" applyFill="1" applyBorder="1" applyAlignment="1"/>
    <xf numFmtId="0" fontId="8" fillId="4" borderId="21" xfId="0" applyFont="1" applyFill="1" applyBorder="1" applyAlignment="1"/>
    <xf numFmtId="0" fontId="8" fillId="4" borderId="22" xfId="0" applyFont="1" applyFill="1" applyBorder="1" applyAlignment="1"/>
    <xf numFmtId="2" fontId="8" fillId="0" borderId="27" xfId="2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" fontId="3" fillId="0" borderId="30" xfId="7" applyNumberFormat="1" applyFont="1" applyFill="1" applyBorder="1"/>
    <xf numFmtId="166" fontId="8" fillId="0" borderId="30" xfId="2" applyNumberFormat="1" applyFont="1" applyFill="1" applyBorder="1" applyAlignment="1">
      <alignment horizontal="left"/>
    </xf>
    <xf numFmtId="0" fontId="22" fillId="0" borderId="2" xfId="0" applyFont="1" applyFill="1" applyBorder="1"/>
    <xf numFmtId="0" fontId="27" fillId="0" borderId="0" xfId="0" applyFont="1" applyBorder="1"/>
    <xf numFmtId="0" fontId="0" fillId="0" borderId="0" xfId="0" applyBorder="1"/>
    <xf numFmtId="0" fontId="28" fillId="0" borderId="0" xfId="9" applyBorder="1" applyAlignment="1" applyProtection="1"/>
    <xf numFmtId="0" fontId="29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1" fillId="0" borderId="0" xfId="0" applyFont="1" applyBorder="1"/>
    <xf numFmtId="0" fontId="3" fillId="2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27" fillId="0" borderId="0" xfId="0" applyFont="1" applyFill="1" applyBorder="1"/>
    <xf numFmtId="0" fontId="0" fillId="0" borderId="0" xfId="0" applyFill="1" applyBorder="1"/>
    <xf numFmtId="0" fontId="28" fillId="0" borderId="0" xfId="9" applyFill="1" applyBorder="1" applyAlignment="1" applyProtection="1"/>
    <xf numFmtId="0" fontId="31" fillId="0" borderId="0" xfId="0" applyFont="1" applyFill="1" applyBorder="1"/>
    <xf numFmtId="0" fontId="32" fillId="3" borderId="8" xfId="0" applyFont="1" applyFill="1" applyBorder="1"/>
    <xf numFmtId="0" fontId="26" fillId="3" borderId="8" xfId="0" applyFont="1" applyFill="1" applyBorder="1"/>
    <xf numFmtId="14" fontId="8" fillId="4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vertical="center"/>
    </xf>
    <xf numFmtId="14" fontId="8" fillId="4" borderId="0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1" fontId="8" fillId="7" borderId="8" xfId="2" applyNumberFormat="1" applyFont="1" applyFill="1" applyBorder="1" applyAlignment="1">
      <alignment horizontal="left"/>
    </xf>
    <xf numFmtId="1" fontId="15" fillId="7" borderId="8" xfId="0" applyNumberFormat="1" applyFont="1" applyFill="1" applyBorder="1"/>
    <xf numFmtId="164" fontId="8" fillId="7" borderId="8" xfId="2" applyNumberFormat="1" applyFont="1" applyFill="1" applyBorder="1" applyAlignment="1">
      <alignment horizontal="left"/>
    </xf>
    <xf numFmtId="1" fontId="8" fillId="7" borderId="8" xfId="2" applyNumberFormat="1" applyFont="1" applyFill="1" applyBorder="1"/>
    <xf numFmtId="2" fontId="8" fillId="7" borderId="8" xfId="2" applyNumberFormat="1" applyFont="1" applyFill="1" applyBorder="1" applyAlignment="1">
      <alignment horizontal="left"/>
    </xf>
    <xf numFmtId="1" fontId="16" fillId="7" borderId="8" xfId="3" applyNumberFormat="1" applyFont="1" applyFill="1" applyBorder="1" applyAlignment="1"/>
    <xf numFmtId="2" fontId="8" fillId="0" borderId="25" xfId="2" applyNumberFormat="1" applyFont="1" applyFill="1" applyBorder="1" applyAlignment="1">
      <alignment horizontal="left"/>
    </xf>
    <xf numFmtId="1" fontId="16" fillId="7" borderId="8" xfId="8" applyNumberFormat="1" applyFont="1" applyFill="1" applyBorder="1" applyAlignment="1"/>
    <xf numFmtId="166" fontId="8" fillId="7" borderId="8" xfId="2" applyNumberFormat="1" applyFont="1" applyFill="1" applyBorder="1" applyAlignment="1">
      <alignment horizontal="left"/>
    </xf>
    <xf numFmtId="1" fontId="3" fillId="7" borderId="8" xfId="7" applyNumberFormat="1" applyFont="1" applyFill="1" applyBorder="1"/>
    <xf numFmtId="0" fontId="5" fillId="4" borderId="2" xfId="0" applyFont="1" applyFill="1" applyBorder="1" applyAlignment="1">
      <alignment horizontal="right" vertical="center"/>
    </xf>
    <xf numFmtId="14" fontId="8" fillId="4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/>
    </xf>
  </cellXfs>
  <cellStyles count="10">
    <cellStyle name="Hyperlink" xfId="9" builtinId="8"/>
    <cellStyle name="Normal" xfId="0" builtinId="0"/>
    <cellStyle name="Normal 15" xfId="5"/>
    <cellStyle name="Normal 17" xfId="2"/>
    <cellStyle name="Normal 25" xfId="7"/>
    <cellStyle name="Normal 26" xfId="6"/>
    <cellStyle name="Normal 28" xfId="3"/>
    <cellStyle name="Normal 29" xfId="8"/>
    <cellStyle name="Normal 30" xfId="1"/>
    <cellStyle name="Normal 32" xfId="4"/>
  </cellStyles>
  <dxfs count="2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802717</xdr:colOff>
      <xdr:row>0</xdr:row>
      <xdr:rowOff>0</xdr:rowOff>
    </xdr:from>
    <xdr:to>
      <xdr:col>3</xdr:col>
      <xdr:colOff>2617</xdr:colOff>
      <xdr:row>3</xdr:row>
      <xdr:rowOff>133955</xdr:rowOff>
    </xdr:to>
    <xdr:pic>
      <xdr:nvPicPr>
        <xdr:cNvPr id="2" name="Picture 1" descr="logo1-1.png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67" y="0"/>
          <a:ext cx="0" cy="734030"/>
        </a:xfrm>
        <a:prstGeom prst="rect">
          <a:avLst/>
        </a:prstGeom>
      </xdr:spPr>
    </xdr:pic>
    <xdr:clientData/>
  </xdr:twoCellAnchor>
  <xdr:twoCellAnchor editAs="oneCell">
    <xdr:from>
      <xdr:col>1</xdr:col>
      <xdr:colOff>138165</xdr:colOff>
      <xdr:row>1</xdr:row>
      <xdr:rowOff>19050</xdr:rowOff>
    </xdr:from>
    <xdr:to>
      <xdr:col>3</xdr:col>
      <xdr:colOff>295275</xdr:colOff>
      <xdr:row>5</xdr:row>
      <xdr:rowOff>47625</xdr:rowOff>
    </xdr:to>
    <xdr:pic>
      <xdr:nvPicPr>
        <xdr:cNvPr id="3" name="Picture 2" descr="imagesCA3A037C.jpg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140" y="161925"/>
          <a:ext cx="73813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6</xdr:row>
      <xdr:rowOff>27592</xdr:rowOff>
    </xdr:to>
    <xdr:pic>
      <xdr:nvPicPr>
        <xdr:cNvPr id="4" name="Picture 3" descr="logo1-1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0" cy="1208692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184149</xdr:rowOff>
    </xdr:from>
    <xdr:to>
      <xdr:col>13</xdr:col>
      <xdr:colOff>28575</xdr:colOff>
      <xdr:row>4</xdr:row>
      <xdr:rowOff>66675</xdr:rowOff>
    </xdr:to>
    <xdr:pic>
      <xdr:nvPicPr>
        <xdr:cNvPr id="5" name="Picture 4" descr="logo2.png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00725" y="184149"/>
          <a:ext cx="904875" cy="68262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0</xdr:row>
      <xdr:rowOff>173892</xdr:rowOff>
    </xdr:from>
    <xdr:to>
      <xdr:col>10</xdr:col>
      <xdr:colOff>371476</xdr:colOff>
      <xdr:row>4</xdr:row>
      <xdr:rowOff>9525</xdr:rowOff>
    </xdr:to>
    <xdr:pic>
      <xdr:nvPicPr>
        <xdr:cNvPr id="6" name="Picture 5" descr="logo1-1.png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6" y="173892"/>
          <a:ext cx="781050" cy="635733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46</xdr:row>
      <xdr:rowOff>66675</xdr:rowOff>
    </xdr:from>
    <xdr:to>
      <xdr:col>10</xdr:col>
      <xdr:colOff>466724</xdr:colOff>
      <xdr:row>50</xdr:row>
      <xdr:rowOff>125396</xdr:rowOff>
    </xdr:to>
    <xdr:pic>
      <xdr:nvPicPr>
        <xdr:cNvPr id="7" name="Picture 6" descr="logo1-1.png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7191375"/>
          <a:ext cx="742949" cy="64927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46</xdr:row>
      <xdr:rowOff>57150</xdr:rowOff>
    </xdr:from>
    <xdr:to>
      <xdr:col>14</xdr:col>
      <xdr:colOff>90752</xdr:colOff>
      <xdr:row>50</xdr:row>
      <xdr:rowOff>133350</xdr:rowOff>
    </xdr:to>
    <xdr:pic>
      <xdr:nvPicPr>
        <xdr:cNvPr id="9" name="Picture 8" descr="logo2.png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91225" y="7181850"/>
          <a:ext cx="824177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70512</xdr:colOff>
      <xdr:row>46</xdr:row>
      <xdr:rowOff>85725</xdr:rowOff>
    </xdr:from>
    <xdr:to>
      <xdr:col>2</xdr:col>
      <xdr:colOff>314324</xdr:colOff>
      <xdr:row>50</xdr:row>
      <xdr:rowOff>95249</xdr:rowOff>
    </xdr:to>
    <xdr:pic>
      <xdr:nvPicPr>
        <xdr:cNvPr id="10" name="Picture 9" descr="imagesCA3A037C.jpg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87" y="6838950"/>
          <a:ext cx="510512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1031874</xdr:colOff>
      <xdr:row>2</xdr:row>
      <xdr:rowOff>15875</xdr:rowOff>
    </xdr:from>
    <xdr:to>
      <xdr:col>19</xdr:col>
      <xdr:colOff>174624</xdr:colOff>
      <xdr:row>9</xdr:row>
      <xdr:rowOff>43467</xdr:rowOff>
    </xdr:to>
    <xdr:pic>
      <xdr:nvPicPr>
        <xdr:cNvPr id="3" name="Picture 2" descr="logo1-1.png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9517062" y="285750"/>
          <a:ext cx="873125" cy="972155"/>
        </a:xfrm>
        <a:prstGeom prst="rect">
          <a:avLst/>
        </a:prstGeom>
      </xdr:spPr>
    </xdr:pic>
    <xdr:clientData/>
  </xdr:twoCellAnchor>
  <xdr:twoCellAnchor editAs="oneCell">
    <xdr:from>
      <xdr:col>10</xdr:col>
      <xdr:colOff>182564</xdr:colOff>
      <xdr:row>1</xdr:row>
      <xdr:rowOff>0</xdr:rowOff>
    </xdr:from>
    <xdr:to>
      <xdr:col>12</xdr:col>
      <xdr:colOff>7938</xdr:colOff>
      <xdr:row>7</xdr:row>
      <xdr:rowOff>95250</xdr:rowOff>
    </xdr:to>
    <xdr:pic>
      <xdr:nvPicPr>
        <xdr:cNvPr id="4" name="Picture 3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2564" y="134938"/>
          <a:ext cx="849312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7938</xdr:colOff>
      <xdr:row>0</xdr:row>
      <xdr:rowOff>111124</xdr:rowOff>
    </xdr:from>
    <xdr:to>
      <xdr:col>10</xdr:col>
      <xdr:colOff>23814</xdr:colOff>
      <xdr:row>7</xdr:row>
      <xdr:rowOff>23810</xdr:rowOff>
    </xdr:to>
    <xdr:pic>
      <xdr:nvPicPr>
        <xdr:cNvPr id="5" name="Picture 4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4188" y="111124"/>
          <a:ext cx="809626" cy="857249"/>
        </a:xfrm>
        <a:prstGeom prst="rect">
          <a:avLst/>
        </a:prstGeom>
      </xdr:spPr>
    </xdr:pic>
    <xdr:clientData/>
  </xdr:twoCellAnchor>
  <xdr:twoCellAnchor editAs="oneCell">
    <xdr:from>
      <xdr:col>2</xdr:col>
      <xdr:colOff>802717</xdr:colOff>
      <xdr:row>45</xdr:row>
      <xdr:rowOff>0</xdr:rowOff>
    </xdr:from>
    <xdr:to>
      <xdr:col>3</xdr:col>
      <xdr:colOff>2617</xdr:colOff>
      <xdr:row>52</xdr:row>
      <xdr:rowOff>35530</xdr:rowOff>
    </xdr:to>
    <xdr:pic>
      <xdr:nvPicPr>
        <xdr:cNvPr id="6" name="Picture 5" descr="logo1-1.png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222251</xdr:colOff>
      <xdr:row>45</xdr:row>
      <xdr:rowOff>57898</xdr:rowOff>
    </xdr:from>
    <xdr:to>
      <xdr:col>9</xdr:col>
      <xdr:colOff>404813</xdr:colOff>
      <xdr:row>49</xdr:row>
      <xdr:rowOff>47624</xdr:rowOff>
    </xdr:to>
    <xdr:pic>
      <xdr:nvPicPr>
        <xdr:cNvPr id="7" name="Picture 6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1" y="6265023"/>
          <a:ext cx="500062" cy="529476"/>
        </a:xfrm>
        <a:prstGeom prst="rect">
          <a:avLst/>
        </a:prstGeom>
      </xdr:spPr>
    </xdr:pic>
    <xdr:clientData/>
  </xdr:twoCellAnchor>
  <xdr:twoCellAnchor editAs="oneCell">
    <xdr:from>
      <xdr:col>10</xdr:col>
      <xdr:colOff>404813</xdr:colOff>
      <xdr:row>45</xdr:row>
      <xdr:rowOff>25002</xdr:rowOff>
    </xdr:from>
    <xdr:to>
      <xdr:col>11</xdr:col>
      <xdr:colOff>424656</xdr:colOff>
      <xdr:row>49</xdr:row>
      <xdr:rowOff>47626</xdr:rowOff>
    </xdr:to>
    <xdr:pic>
      <xdr:nvPicPr>
        <xdr:cNvPr id="8" name="Picture 7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4813" y="6232127"/>
          <a:ext cx="527843" cy="56237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127001</xdr:rowOff>
    </xdr:from>
    <xdr:to>
      <xdr:col>3</xdr:col>
      <xdr:colOff>15522</xdr:colOff>
      <xdr:row>5</xdr:row>
      <xdr:rowOff>82549</xdr:rowOff>
    </xdr:to>
    <xdr:pic>
      <xdr:nvPicPr>
        <xdr:cNvPr id="9" name="Picture 8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3688" y="127001"/>
          <a:ext cx="579084" cy="630236"/>
        </a:xfrm>
        <a:prstGeom prst="rect">
          <a:avLst/>
        </a:prstGeom>
      </xdr:spPr>
    </xdr:pic>
    <xdr:clientData/>
  </xdr:twoCellAnchor>
  <xdr:twoCellAnchor editAs="oneCell">
    <xdr:from>
      <xdr:col>1</xdr:col>
      <xdr:colOff>29816</xdr:colOff>
      <xdr:row>45</xdr:row>
      <xdr:rowOff>47625</xdr:rowOff>
    </xdr:from>
    <xdr:to>
      <xdr:col>2</xdr:col>
      <xdr:colOff>261584</xdr:colOff>
      <xdr:row>49</xdr:row>
      <xdr:rowOff>114299</xdr:rowOff>
    </xdr:to>
    <xdr:pic>
      <xdr:nvPicPr>
        <xdr:cNvPr id="10" name="Picture 9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5879" y="6254750"/>
          <a:ext cx="557205" cy="606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  <cell r="G6" t="str">
            <v>12:01pm to 02:00pm</v>
          </cell>
        </row>
        <row r="7">
          <cell r="G7" t="str">
            <v>FROM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28"/>
  <sheetViews>
    <sheetView showZeros="0" topLeftCell="A79" zoomScaleNormal="100" zoomScaleSheetLayoutView="100" workbookViewId="0">
      <selection activeCell="Q82" sqref="Q82"/>
    </sheetView>
  </sheetViews>
  <sheetFormatPr defaultColWidth="9.109375" defaultRowHeight="10.199999999999999" x14ac:dyDescent="0.2"/>
  <cols>
    <col min="1" max="1" width="2.6640625" style="1" bestFit="1" customWidth="1"/>
    <col min="2" max="2" width="4" style="113" customWidth="1"/>
    <col min="3" max="3" width="4.6640625" style="114" bestFit="1" customWidth="1"/>
    <col min="4" max="4" width="29.109375" style="115" customWidth="1"/>
    <col min="5" max="5" width="10" style="113" customWidth="1"/>
    <col min="6" max="6" width="9" style="116" bestFit="1" customWidth="1"/>
    <col min="7" max="7" width="5.44140625" style="117" bestFit="1" customWidth="1"/>
    <col min="8" max="8" width="5.44140625" style="109" customWidth="1"/>
    <col min="9" max="9" width="4.6640625" style="110" bestFit="1" customWidth="1"/>
    <col min="10" max="10" width="7.109375" style="110" bestFit="1" customWidth="1"/>
    <col min="11" max="11" width="7.5546875" style="95" bestFit="1" customWidth="1"/>
    <col min="12" max="12" width="4" style="95" bestFit="1" customWidth="1"/>
    <col min="13" max="13" width="6.33203125" style="95" customWidth="1"/>
    <col min="14" max="14" width="0.6640625" style="111" customWidth="1"/>
    <col min="15" max="15" width="9.109375" style="1" customWidth="1"/>
    <col min="16" max="16" width="4.5546875" style="1" customWidth="1"/>
    <col min="17" max="17" width="21.109375" style="1" customWidth="1"/>
    <col min="18" max="18" width="21.5546875" style="1" customWidth="1"/>
    <col min="19" max="25" width="6.33203125" style="1" customWidth="1"/>
    <col min="26" max="26" width="9.5546875" style="1" customWidth="1"/>
    <col min="27" max="27" width="1.88671875" style="1" bestFit="1" customWidth="1"/>
    <col min="28" max="30" width="9.5546875" style="1" customWidth="1"/>
    <col min="31" max="31" width="9.5546875" style="1" bestFit="1" customWidth="1"/>
    <col min="32" max="32" width="6.6640625" style="1" bestFit="1" customWidth="1"/>
    <col min="33" max="35" width="9.109375" style="1" customWidth="1"/>
    <col min="36" max="16384" width="9.109375" style="1"/>
  </cols>
  <sheetData>
    <row r="1" spans="1:48" ht="15.6" x14ac:dyDescent="0.3">
      <c r="B1" s="274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"/>
      <c r="M1" s="3"/>
      <c r="N1" s="4"/>
      <c r="O1" s="5">
        <v>1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ht="15.6" x14ac:dyDescent="0.3">
      <c r="B2" s="276" t="s">
        <v>1</v>
      </c>
      <c r="C2" s="277"/>
      <c r="D2" s="277"/>
      <c r="E2" s="277"/>
      <c r="F2" s="277"/>
      <c r="G2" s="277"/>
      <c r="H2" s="277"/>
      <c r="I2" s="277"/>
      <c r="J2" s="277"/>
      <c r="K2" s="277"/>
      <c r="L2" s="6"/>
      <c r="M2" s="7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6" x14ac:dyDescent="0.3"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6"/>
      <c r="M3" s="7"/>
      <c r="N3" s="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15.6" x14ac:dyDescent="0.3">
      <c r="B4" s="9"/>
      <c r="C4" s="278" t="s">
        <v>86</v>
      </c>
      <c r="D4" s="278"/>
      <c r="E4" s="278"/>
      <c r="F4" s="278"/>
      <c r="G4" s="278"/>
      <c r="H4" s="278"/>
      <c r="I4" s="278"/>
      <c r="J4" s="278"/>
      <c r="K4" s="278"/>
      <c r="L4" s="10"/>
      <c r="M4" s="7"/>
      <c r="N4" s="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14.4" x14ac:dyDescent="0.3">
      <c r="B5" s="11"/>
      <c r="C5" s="12"/>
      <c r="D5" s="13" t="s">
        <v>2</v>
      </c>
      <c r="E5" s="279">
        <v>44256</v>
      </c>
      <c r="F5" s="279"/>
      <c r="G5" s="12"/>
      <c r="H5" s="12"/>
      <c r="I5" s="14"/>
      <c r="J5" s="14"/>
      <c r="K5" s="14"/>
      <c r="L5" s="14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4.4" x14ac:dyDescent="0.3">
      <c r="B6" s="11"/>
      <c r="C6" s="17"/>
      <c r="D6" s="13" t="s">
        <v>3</v>
      </c>
      <c r="E6" s="279">
        <f>SUM(E5-1)</f>
        <v>44255</v>
      </c>
      <c r="F6" s="279"/>
      <c r="G6" s="18" t="s">
        <v>4</v>
      </c>
      <c r="H6" s="18"/>
      <c r="I6" s="18"/>
      <c r="J6" s="14"/>
      <c r="K6" s="14"/>
      <c r="L6" s="14"/>
      <c r="M6" s="1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3.8" x14ac:dyDescent="0.25">
      <c r="B7" s="19"/>
      <c r="C7" s="20"/>
      <c r="D7" s="13" t="s">
        <v>5</v>
      </c>
      <c r="E7" s="280">
        <f>E5</f>
        <v>44256</v>
      </c>
      <c r="F7" s="281"/>
      <c r="G7" s="21" t="s">
        <v>6</v>
      </c>
      <c r="H7" s="280">
        <f>E7+4</f>
        <v>44260</v>
      </c>
      <c r="I7" s="281"/>
      <c r="J7" s="281"/>
      <c r="K7" s="22"/>
      <c r="L7" s="22"/>
      <c r="M7" s="23"/>
      <c r="N7" s="2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14.4" x14ac:dyDescent="0.3">
      <c r="B8" s="25"/>
      <c r="C8" s="282" t="s">
        <v>89</v>
      </c>
      <c r="D8" s="282"/>
      <c r="E8" s="282"/>
      <c r="F8" s="282"/>
      <c r="G8" s="282"/>
      <c r="H8" s="282"/>
      <c r="I8" s="256"/>
      <c r="J8" s="22"/>
      <c r="K8" s="22"/>
      <c r="L8" s="22"/>
      <c r="M8" s="26"/>
      <c r="N8" s="2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34" customFormat="1" ht="12.75" customHeight="1" x14ac:dyDescent="0.3">
      <c r="A9" s="28"/>
      <c r="B9" s="29"/>
      <c r="C9" s="30"/>
      <c r="D9" s="31" t="s">
        <v>254</v>
      </c>
      <c r="E9" s="30"/>
      <c r="F9" s="32">
        <v>2003</v>
      </c>
      <c r="G9" s="30"/>
      <c r="H9" s="31" t="s">
        <v>7</v>
      </c>
      <c r="I9" s="31" t="s">
        <v>255</v>
      </c>
      <c r="J9" s="31" t="s">
        <v>7</v>
      </c>
      <c r="K9" s="31" t="s">
        <v>8</v>
      </c>
      <c r="L9" s="30"/>
      <c r="M9" s="30"/>
      <c r="N9" s="3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4" customFormat="1" ht="12" customHeight="1" x14ac:dyDescent="0.3">
      <c r="A10" s="28"/>
      <c r="B10" s="29"/>
      <c r="C10" s="30"/>
      <c r="D10" s="31" t="s">
        <v>256</v>
      </c>
      <c r="E10" s="30"/>
      <c r="F10" s="30"/>
      <c r="G10" s="30"/>
      <c r="H10" s="31" t="s">
        <v>9</v>
      </c>
      <c r="I10" s="31" t="s">
        <v>257</v>
      </c>
      <c r="J10" s="31" t="s">
        <v>9</v>
      </c>
      <c r="K10" s="31" t="s">
        <v>9</v>
      </c>
      <c r="L10" s="31" t="s">
        <v>13</v>
      </c>
      <c r="M10" s="31"/>
      <c r="N10" s="3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ht="12" customHeight="1" x14ac:dyDescent="0.3">
      <c r="A11" s="36"/>
      <c r="B11" s="37"/>
      <c r="C11" s="30"/>
      <c r="D11" s="30"/>
      <c r="E11" s="30"/>
      <c r="F11" s="30"/>
      <c r="G11" s="30"/>
      <c r="H11" s="31" t="s">
        <v>11</v>
      </c>
      <c r="I11" s="31" t="s">
        <v>13</v>
      </c>
      <c r="J11" s="31" t="s">
        <v>12</v>
      </c>
      <c r="K11" s="31" t="s">
        <v>12</v>
      </c>
      <c r="L11" s="31" t="s">
        <v>258</v>
      </c>
      <c r="M11" s="31" t="s">
        <v>10</v>
      </c>
      <c r="N11" s="3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ht="14.25" customHeight="1" thickBot="1" x14ac:dyDescent="0.35">
      <c r="A12" s="36"/>
      <c r="B12" s="38" t="s">
        <v>14</v>
      </c>
      <c r="C12" s="39" t="s">
        <v>15</v>
      </c>
      <c r="D12" s="40" t="s">
        <v>259</v>
      </c>
      <c r="E12" s="39" t="s">
        <v>16</v>
      </c>
      <c r="F12" s="39" t="s">
        <v>260</v>
      </c>
      <c r="G12" s="39" t="s">
        <v>17</v>
      </c>
      <c r="H12" s="39" t="s">
        <v>13</v>
      </c>
      <c r="I12" s="39" t="s">
        <v>261</v>
      </c>
      <c r="J12" s="39" t="s">
        <v>13</v>
      </c>
      <c r="K12" s="39" t="s">
        <v>13</v>
      </c>
      <c r="L12" s="39" t="s">
        <v>262</v>
      </c>
      <c r="M12" s="39" t="s">
        <v>13</v>
      </c>
      <c r="N12" s="4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x14ac:dyDescent="0.2">
      <c r="A13" s="42">
        <v>1</v>
      </c>
      <c r="B13" s="43">
        <v>1</v>
      </c>
      <c r="C13" s="44">
        <v>87</v>
      </c>
      <c r="D13" s="45" t="s">
        <v>92</v>
      </c>
      <c r="E13" s="46">
        <v>424195</v>
      </c>
      <c r="F13" s="47" t="s">
        <v>93</v>
      </c>
      <c r="G13" s="48" t="s">
        <v>38</v>
      </c>
      <c r="H13" s="90">
        <v>82</v>
      </c>
      <c r="I13" s="49">
        <v>0</v>
      </c>
      <c r="J13" s="44">
        <v>100</v>
      </c>
      <c r="K13" s="45">
        <v>25</v>
      </c>
      <c r="L13" s="45">
        <v>0</v>
      </c>
      <c r="M13" s="45">
        <v>107</v>
      </c>
      <c r="N13" s="5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x14ac:dyDescent="0.2">
      <c r="A14" s="51">
        <v>2</v>
      </c>
      <c r="B14" s="52">
        <v>2</v>
      </c>
      <c r="C14" s="53">
        <v>100</v>
      </c>
      <c r="D14" s="53" t="s">
        <v>94</v>
      </c>
      <c r="E14" s="54">
        <v>421274</v>
      </c>
      <c r="F14" s="55" t="s">
        <v>95</v>
      </c>
      <c r="G14" s="53" t="s">
        <v>96</v>
      </c>
      <c r="H14" s="53">
        <v>85</v>
      </c>
      <c r="I14" s="56">
        <v>0</v>
      </c>
      <c r="J14" s="57">
        <v>55</v>
      </c>
      <c r="K14" s="57">
        <v>13.75</v>
      </c>
      <c r="L14" s="57">
        <v>0</v>
      </c>
      <c r="M14" s="57">
        <v>98.75</v>
      </c>
      <c r="N14" s="5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x14ac:dyDescent="0.2">
      <c r="A15" s="51">
        <v>3</v>
      </c>
      <c r="B15" s="52">
        <v>3</v>
      </c>
      <c r="C15" s="53">
        <v>113</v>
      </c>
      <c r="D15" s="53" t="s">
        <v>99</v>
      </c>
      <c r="E15" s="54">
        <v>421319</v>
      </c>
      <c r="F15" s="55" t="s">
        <v>100</v>
      </c>
      <c r="G15" s="53" t="s">
        <v>96</v>
      </c>
      <c r="H15" s="53">
        <v>69</v>
      </c>
      <c r="I15" s="56">
        <v>0</v>
      </c>
      <c r="J15" s="57">
        <v>95</v>
      </c>
      <c r="K15" s="57">
        <v>23.75</v>
      </c>
      <c r="L15" s="57">
        <v>0</v>
      </c>
      <c r="M15" s="57">
        <v>92.75</v>
      </c>
      <c r="N15" s="5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x14ac:dyDescent="0.2">
      <c r="A16" s="51">
        <v>4</v>
      </c>
      <c r="B16" s="52">
        <v>4</v>
      </c>
      <c r="C16" s="53">
        <v>129</v>
      </c>
      <c r="D16" s="53" t="s">
        <v>101</v>
      </c>
      <c r="E16" s="54">
        <v>417562</v>
      </c>
      <c r="F16" s="55" t="s">
        <v>102</v>
      </c>
      <c r="G16" s="53" t="s">
        <v>44</v>
      </c>
      <c r="H16" s="53">
        <v>62</v>
      </c>
      <c r="I16" s="56">
        <v>0</v>
      </c>
      <c r="J16" s="57">
        <v>86</v>
      </c>
      <c r="K16" s="57">
        <v>21.5</v>
      </c>
      <c r="L16" s="57">
        <v>0</v>
      </c>
      <c r="M16" s="57">
        <v>83.5</v>
      </c>
      <c r="N16" s="5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x14ac:dyDescent="0.2">
      <c r="A17" s="51">
        <v>5</v>
      </c>
      <c r="B17" s="52">
        <v>5</v>
      </c>
      <c r="C17" s="53">
        <v>144</v>
      </c>
      <c r="D17" s="53" t="s">
        <v>105</v>
      </c>
      <c r="E17" s="54">
        <v>414687</v>
      </c>
      <c r="F17" s="55" t="s">
        <v>106</v>
      </c>
      <c r="G17" s="53" t="s">
        <v>46</v>
      </c>
      <c r="H17" s="53">
        <v>53</v>
      </c>
      <c r="I17" s="56">
        <v>0</v>
      </c>
      <c r="J17" s="57">
        <v>48</v>
      </c>
      <c r="K17" s="57">
        <v>12</v>
      </c>
      <c r="L17" s="57">
        <v>8</v>
      </c>
      <c r="M17" s="57">
        <v>73</v>
      </c>
      <c r="N17" s="5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x14ac:dyDescent="0.2">
      <c r="A18" s="51">
        <v>6</v>
      </c>
      <c r="B18" s="52">
        <v>6</v>
      </c>
      <c r="C18" s="53">
        <v>155</v>
      </c>
      <c r="D18" s="53" t="s">
        <v>109</v>
      </c>
      <c r="E18" s="54">
        <v>419987</v>
      </c>
      <c r="F18" s="55" t="s">
        <v>110</v>
      </c>
      <c r="G18" s="53" t="s">
        <v>111</v>
      </c>
      <c r="H18" s="53">
        <v>58</v>
      </c>
      <c r="I18" s="56">
        <v>0</v>
      </c>
      <c r="J18" s="57">
        <v>53</v>
      </c>
      <c r="K18" s="57">
        <v>13.25</v>
      </c>
      <c r="L18" s="57">
        <v>0</v>
      </c>
      <c r="M18" s="57">
        <v>71.25</v>
      </c>
      <c r="N18" s="5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x14ac:dyDescent="0.2">
      <c r="A19" s="51">
        <v>7</v>
      </c>
      <c r="B19" s="52">
        <v>7</v>
      </c>
      <c r="C19" s="53">
        <v>158</v>
      </c>
      <c r="D19" s="53" t="s">
        <v>112</v>
      </c>
      <c r="E19" s="54">
        <v>427538</v>
      </c>
      <c r="F19" s="55" t="s">
        <v>113</v>
      </c>
      <c r="G19" s="53" t="s">
        <v>114</v>
      </c>
      <c r="H19" s="53">
        <v>48</v>
      </c>
      <c r="I19" s="56">
        <v>0</v>
      </c>
      <c r="J19" s="57">
        <v>85</v>
      </c>
      <c r="K19" s="57">
        <v>21.25</v>
      </c>
      <c r="L19" s="53">
        <v>0</v>
      </c>
      <c r="M19" s="57">
        <v>69.25</v>
      </c>
      <c r="N19" s="5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x14ac:dyDescent="0.2">
      <c r="A20" s="51">
        <v>8</v>
      </c>
      <c r="B20" s="52">
        <v>8</v>
      </c>
      <c r="C20" s="53">
        <v>190</v>
      </c>
      <c r="D20" s="53" t="s">
        <v>115</v>
      </c>
      <c r="E20" s="54">
        <v>415589</v>
      </c>
      <c r="F20" s="55" t="s">
        <v>116</v>
      </c>
      <c r="G20" s="53" t="s">
        <v>38</v>
      </c>
      <c r="H20" s="53">
        <v>44</v>
      </c>
      <c r="I20" s="56">
        <v>0</v>
      </c>
      <c r="J20" s="57">
        <v>50</v>
      </c>
      <c r="K20" s="57">
        <v>12.5</v>
      </c>
      <c r="L20" s="57">
        <v>0</v>
      </c>
      <c r="M20" s="57">
        <v>56.5</v>
      </c>
      <c r="N20" s="5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x14ac:dyDescent="0.2">
      <c r="A21" s="51">
        <v>9</v>
      </c>
      <c r="B21" s="52">
        <v>9</v>
      </c>
      <c r="C21" s="53">
        <v>195</v>
      </c>
      <c r="D21" s="53" t="s">
        <v>117</v>
      </c>
      <c r="E21" s="54">
        <v>423492</v>
      </c>
      <c r="F21" s="55" t="s">
        <v>37</v>
      </c>
      <c r="G21" s="53" t="s">
        <v>38</v>
      </c>
      <c r="H21" s="53">
        <v>40</v>
      </c>
      <c r="I21" s="56">
        <v>0</v>
      </c>
      <c r="J21" s="57">
        <v>60</v>
      </c>
      <c r="K21" s="57">
        <v>15</v>
      </c>
      <c r="L21" s="57">
        <v>0</v>
      </c>
      <c r="M21" s="57">
        <v>55</v>
      </c>
      <c r="N21" s="5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x14ac:dyDescent="0.2">
      <c r="A22" s="51">
        <v>10</v>
      </c>
      <c r="B22" s="52">
        <v>10</v>
      </c>
      <c r="C22" s="53">
        <v>201</v>
      </c>
      <c r="D22" s="53" t="s">
        <v>118</v>
      </c>
      <c r="E22" s="54">
        <v>422447</v>
      </c>
      <c r="F22" s="55" t="s">
        <v>119</v>
      </c>
      <c r="G22" s="53" t="s">
        <v>44</v>
      </c>
      <c r="H22" s="53">
        <v>42</v>
      </c>
      <c r="I22" s="56">
        <v>0</v>
      </c>
      <c r="J22" s="57">
        <v>50</v>
      </c>
      <c r="K22" s="57">
        <v>12.5</v>
      </c>
      <c r="L22" s="57">
        <v>0</v>
      </c>
      <c r="M22" s="57">
        <v>54.5</v>
      </c>
      <c r="N22" s="5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x14ac:dyDescent="0.2">
      <c r="A23" s="51">
        <v>11</v>
      </c>
      <c r="B23" s="52">
        <v>11</v>
      </c>
      <c r="C23" s="53">
        <v>231</v>
      </c>
      <c r="D23" s="53" t="s">
        <v>120</v>
      </c>
      <c r="E23" s="54">
        <v>420796</v>
      </c>
      <c r="F23" s="55" t="s">
        <v>121</v>
      </c>
      <c r="G23" s="53" t="s">
        <v>38</v>
      </c>
      <c r="H23" s="53">
        <v>33</v>
      </c>
      <c r="I23" s="56">
        <v>0</v>
      </c>
      <c r="J23" s="57">
        <v>63</v>
      </c>
      <c r="K23" s="57">
        <v>15.75</v>
      </c>
      <c r="L23" s="57">
        <v>0</v>
      </c>
      <c r="M23" s="57">
        <v>48.75</v>
      </c>
      <c r="N23" s="5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x14ac:dyDescent="0.2">
      <c r="A24" s="51">
        <v>12</v>
      </c>
      <c r="B24" s="52">
        <v>12</v>
      </c>
      <c r="C24" s="53">
        <v>282</v>
      </c>
      <c r="D24" s="53" t="s">
        <v>123</v>
      </c>
      <c r="E24" s="54">
        <v>429835</v>
      </c>
      <c r="F24" s="55" t="s">
        <v>124</v>
      </c>
      <c r="G24" s="53" t="s">
        <v>125</v>
      </c>
      <c r="H24" s="53">
        <v>29</v>
      </c>
      <c r="I24" s="56">
        <v>0</v>
      </c>
      <c r="J24" s="57">
        <v>33</v>
      </c>
      <c r="K24" s="57">
        <v>8.25</v>
      </c>
      <c r="L24" s="57">
        <v>0</v>
      </c>
      <c r="M24" s="57">
        <v>37.25</v>
      </c>
      <c r="N24" s="5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x14ac:dyDescent="0.2">
      <c r="A25" s="51">
        <v>13</v>
      </c>
      <c r="B25" s="52">
        <v>13</v>
      </c>
      <c r="C25" s="53">
        <v>291</v>
      </c>
      <c r="D25" s="53" t="s">
        <v>126</v>
      </c>
      <c r="E25" s="54">
        <v>413918</v>
      </c>
      <c r="F25" s="55" t="s">
        <v>127</v>
      </c>
      <c r="G25" s="53" t="s">
        <v>38</v>
      </c>
      <c r="H25" s="53">
        <v>33</v>
      </c>
      <c r="I25" s="56">
        <v>0</v>
      </c>
      <c r="J25" s="57">
        <v>10</v>
      </c>
      <c r="K25" s="57">
        <v>2.5</v>
      </c>
      <c r="L25" s="57">
        <v>0</v>
      </c>
      <c r="M25" s="57">
        <v>35.5</v>
      </c>
      <c r="N25" s="5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x14ac:dyDescent="0.2">
      <c r="A26" s="51">
        <v>14</v>
      </c>
      <c r="B26" s="52">
        <v>14</v>
      </c>
      <c r="C26" s="53">
        <v>346</v>
      </c>
      <c r="D26" s="53" t="s">
        <v>128</v>
      </c>
      <c r="E26" s="54">
        <v>423380</v>
      </c>
      <c r="F26" s="55" t="s">
        <v>49</v>
      </c>
      <c r="G26" s="53" t="s">
        <v>44</v>
      </c>
      <c r="H26" s="53">
        <v>20</v>
      </c>
      <c r="I26" s="56">
        <v>0</v>
      </c>
      <c r="J26" s="57">
        <v>38</v>
      </c>
      <c r="K26" s="57">
        <v>9.5</v>
      </c>
      <c r="L26" s="57">
        <v>0</v>
      </c>
      <c r="M26" s="57">
        <v>29.5</v>
      </c>
      <c r="N26" s="5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x14ac:dyDescent="0.2">
      <c r="A27" s="51">
        <v>15</v>
      </c>
      <c r="B27" s="52">
        <v>15</v>
      </c>
      <c r="C27" s="53">
        <v>363</v>
      </c>
      <c r="D27" s="53" t="s">
        <v>129</v>
      </c>
      <c r="E27" s="54">
        <v>433122</v>
      </c>
      <c r="F27" s="55" t="s">
        <v>130</v>
      </c>
      <c r="G27" s="53" t="s">
        <v>38</v>
      </c>
      <c r="H27" s="53">
        <v>24</v>
      </c>
      <c r="I27" s="56">
        <v>0</v>
      </c>
      <c r="J27" s="57">
        <v>16</v>
      </c>
      <c r="K27" s="57">
        <v>4</v>
      </c>
      <c r="L27" s="57">
        <v>0</v>
      </c>
      <c r="M27" s="57">
        <v>28</v>
      </c>
      <c r="N27" s="5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x14ac:dyDescent="0.2">
      <c r="A28" s="51">
        <v>16</v>
      </c>
      <c r="B28" s="52">
        <v>16</v>
      </c>
      <c r="C28" s="53">
        <v>367</v>
      </c>
      <c r="D28" s="53" t="s">
        <v>131</v>
      </c>
      <c r="E28" s="54">
        <v>422469</v>
      </c>
      <c r="F28" s="55" t="s">
        <v>132</v>
      </c>
      <c r="G28" s="53" t="s">
        <v>38</v>
      </c>
      <c r="H28" s="53">
        <v>25</v>
      </c>
      <c r="I28" s="56">
        <v>0</v>
      </c>
      <c r="J28" s="57">
        <v>10</v>
      </c>
      <c r="K28" s="57">
        <v>2.5</v>
      </c>
      <c r="L28" s="57">
        <v>0</v>
      </c>
      <c r="M28" s="57">
        <v>27.5</v>
      </c>
      <c r="N28" s="5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x14ac:dyDescent="0.2">
      <c r="A29" s="51">
        <v>17</v>
      </c>
      <c r="B29" s="52">
        <v>17</v>
      </c>
      <c r="C29" s="53">
        <v>371</v>
      </c>
      <c r="D29" s="53" t="s">
        <v>133</v>
      </c>
      <c r="E29" s="54">
        <v>421249</v>
      </c>
      <c r="F29" s="55" t="s">
        <v>134</v>
      </c>
      <c r="G29" s="53" t="s">
        <v>38</v>
      </c>
      <c r="H29" s="53">
        <v>15</v>
      </c>
      <c r="I29" s="56">
        <v>0</v>
      </c>
      <c r="J29" s="57">
        <v>48</v>
      </c>
      <c r="K29" s="57">
        <v>12</v>
      </c>
      <c r="L29" s="57">
        <v>0</v>
      </c>
      <c r="M29" s="57">
        <v>27</v>
      </c>
      <c r="N29" s="5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2">
      <c r="A30" s="51">
        <v>18</v>
      </c>
      <c r="B30" s="52">
        <v>18</v>
      </c>
      <c r="C30" s="53">
        <v>395</v>
      </c>
      <c r="D30" s="53" t="s">
        <v>135</v>
      </c>
      <c r="E30" s="54">
        <v>423600</v>
      </c>
      <c r="F30" s="55" t="s">
        <v>136</v>
      </c>
      <c r="G30" s="53" t="s">
        <v>38</v>
      </c>
      <c r="H30" s="53">
        <v>18</v>
      </c>
      <c r="I30" s="56">
        <v>0</v>
      </c>
      <c r="J30" s="57">
        <v>25</v>
      </c>
      <c r="K30" s="57">
        <v>6.25</v>
      </c>
      <c r="L30" s="57">
        <v>0</v>
      </c>
      <c r="M30" s="57">
        <v>24.25</v>
      </c>
      <c r="N30" s="5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x14ac:dyDescent="0.2">
      <c r="A31" s="51">
        <v>19</v>
      </c>
      <c r="B31" s="52">
        <v>19</v>
      </c>
      <c r="C31" s="53">
        <v>400</v>
      </c>
      <c r="D31" s="53" t="s">
        <v>137</v>
      </c>
      <c r="E31" s="54">
        <v>428146</v>
      </c>
      <c r="F31" s="55" t="s">
        <v>138</v>
      </c>
      <c r="G31" s="53" t="s">
        <v>38</v>
      </c>
      <c r="H31" s="53">
        <v>20</v>
      </c>
      <c r="I31" s="56">
        <v>0</v>
      </c>
      <c r="J31" s="57">
        <v>15</v>
      </c>
      <c r="K31" s="57">
        <v>3.75</v>
      </c>
      <c r="L31" s="57">
        <v>0</v>
      </c>
      <c r="M31" s="57">
        <v>23.75</v>
      </c>
      <c r="N31" s="5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x14ac:dyDescent="0.2">
      <c r="A32" s="51">
        <v>20</v>
      </c>
      <c r="B32" s="52">
        <v>20</v>
      </c>
      <c r="C32" s="53">
        <v>413</v>
      </c>
      <c r="D32" s="53" t="s">
        <v>141</v>
      </c>
      <c r="E32" s="54">
        <v>419263</v>
      </c>
      <c r="F32" s="55" t="s">
        <v>142</v>
      </c>
      <c r="G32" s="53" t="s">
        <v>44</v>
      </c>
      <c r="H32" s="53">
        <v>14</v>
      </c>
      <c r="I32" s="56">
        <v>0</v>
      </c>
      <c r="J32" s="57">
        <v>33</v>
      </c>
      <c r="K32" s="57">
        <v>8.25</v>
      </c>
      <c r="L32" s="57">
        <v>0</v>
      </c>
      <c r="M32" s="57">
        <v>22.25</v>
      </c>
      <c r="N32" s="5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2">
      <c r="A33" s="51">
        <v>21</v>
      </c>
      <c r="B33" s="52">
        <v>21</v>
      </c>
      <c r="C33" s="53">
        <v>414</v>
      </c>
      <c r="D33" s="53" t="s">
        <v>143</v>
      </c>
      <c r="E33" s="54">
        <v>425993</v>
      </c>
      <c r="F33" s="55" t="s">
        <v>108</v>
      </c>
      <c r="G33" s="53" t="s">
        <v>38</v>
      </c>
      <c r="H33" s="53">
        <v>20</v>
      </c>
      <c r="I33" s="56">
        <v>0</v>
      </c>
      <c r="J33" s="57">
        <v>8</v>
      </c>
      <c r="K33" s="57">
        <v>2</v>
      </c>
      <c r="L33" s="57">
        <v>0</v>
      </c>
      <c r="M33" s="57">
        <v>22</v>
      </c>
      <c r="N33" s="5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x14ac:dyDescent="0.2">
      <c r="A34" s="51">
        <v>22</v>
      </c>
      <c r="B34" s="52">
        <v>22</v>
      </c>
      <c r="C34" s="53">
        <v>453</v>
      </c>
      <c r="D34" s="53" t="s">
        <v>144</v>
      </c>
      <c r="E34" s="54">
        <v>421271</v>
      </c>
      <c r="F34" s="55" t="s">
        <v>145</v>
      </c>
      <c r="G34" s="53" t="s">
        <v>44</v>
      </c>
      <c r="H34" s="53">
        <v>12</v>
      </c>
      <c r="I34" s="56">
        <v>0</v>
      </c>
      <c r="J34" s="57">
        <v>24</v>
      </c>
      <c r="K34" s="57">
        <v>6</v>
      </c>
      <c r="L34" s="57">
        <v>0</v>
      </c>
      <c r="M34" s="57">
        <v>18</v>
      </c>
      <c r="N34" s="5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x14ac:dyDescent="0.2">
      <c r="A35" s="51">
        <v>23</v>
      </c>
      <c r="B35" s="52">
        <v>23</v>
      </c>
      <c r="C35" s="53">
        <v>522</v>
      </c>
      <c r="D35" s="53" t="s">
        <v>150</v>
      </c>
      <c r="E35" s="58">
        <v>416893</v>
      </c>
      <c r="F35" s="55" t="s">
        <v>151</v>
      </c>
      <c r="G35" s="53" t="s">
        <v>44</v>
      </c>
      <c r="H35" s="53">
        <v>9</v>
      </c>
      <c r="I35" s="56">
        <v>0</v>
      </c>
      <c r="J35" s="57">
        <v>16</v>
      </c>
      <c r="K35" s="57">
        <v>4</v>
      </c>
      <c r="L35" s="57">
        <v>0</v>
      </c>
      <c r="M35" s="57">
        <v>13</v>
      </c>
      <c r="N35" s="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x14ac:dyDescent="0.2">
      <c r="A36" s="51"/>
      <c r="B36" s="52">
        <v>24</v>
      </c>
      <c r="C36" s="53" t="s">
        <v>34</v>
      </c>
      <c r="D36" s="53" t="s">
        <v>18</v>
      </c>
      <c r="E36" s="54"/>
      <c r="F36" s="55" t="s">
        <v>34</v>
      </c>
      <c r="G36" s="53" t="s">
        <v>34</v>
      </c>
      <c r="H36" s="53" t="s">
        <v>34</v>
      </c>
      <c r="I36" s="56" t="s">
        <v>34</v>
      </c>
      <c r="J36" s="57" t="s">
        <v>34</v>
      </c>
      <c r="K36" s="57" t="s">
        <v>34</v>
      </c>
      <c r="L36" s="57" t="s">
        <v>34</v>
      </c>
      <c r="M36" s="57" t="s">
        <v>34</v>
      </c>
      <c r="N36" s="59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x14ac:dyDescent="0.2">
      <c r="A37" s="51"/>
      <c r="B37" s="52">
        <v>25</v>
      </c>
      <c r="C37" s="53" t="s">
        <v>34</v>
      </c>
      <c r="D37" s="53" t="s">
        <v>19</v>
      </c>
      <c r="E37" s="60"/>
      <c r="F37" s="55" t="s">
        <v>34</v>
      </c>
      <c r="G37" s="53" t="s">
        <v>34</v>
      </c>
      <c r="H37" s="53" t="s">
        <v>34</v>
      </c>
      <c r="I37" s="56" t="s">
        <v>34</v>
      </c>
      <c r="J37" s="57" t="s">
        <v>34</v>
      </c>
      <c r="K37" s="57" t="s">
        <v>34</v>
      </c>
      <c r="L37" s="57" t="s">
        <v>34</v>
      </c>
      <c r="M37" s="57" t="s">
        <v>34</v>
      </c>
      <c r="N37" s="5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ht="12" x14ac:dyDescent="0.25">
      <c r="A38" s="51"/>
      <c r="B38" s="52">
        <v>26</v>
      </c>
      <c r="C38" s="53" t="s">
        <v>34</v>
      </c>
      <c r="D38" s="253" t="s">
        <v>20</v>
      </c>
      <c r="E38" s="60"/>
      <c r="F38" s="55" t="s">
        <v>34</v>
      </c>
      <c r="G38" s="53" t="s">
        <v>34</v>
      </c>
      <c r="H38" s="53" t="s">
        <v>34</v>
      </c>
      <c r="I38" s="56" t="s">
        <v>34</v>
      </c>
      <c r="J38" s="57" t="s">
        <v>34</v>
      </c>
      <c r="K38" s="57" t="s">
        <v>34</v>
      </c>
      <c r="L38" s="57" t="s">
        <v>34</v>
      </c>
      <c r="M38" s="57" t="s">
        <v>34</v>
      </c>
      <c r="N38" s="5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ht="12" x14ac:dyDescent="0.25">
      <c r="A39" s="51"/>
      <c r="B39" s="52">
        <v>27</v>
      </c>
      <c r="C39" s="53" t="s">
        <v>34</v>
      </c>
      <c r="D39" s="253" t="s">
        <v>21</v>
      </c>
      <c r="E39" s="60"/>
      <c r="F39" s="55" t="s">
        <v>34</v>
      </c>
      <c r="G39" s="53" t="s">
        <v>34</v>
      </c>
      <c r="H39" s="53" t="s">
        <v>34</v>
      </c>
      <c r="I39" s="56" t="s">
        <v>34</v>
      </c>
      <c r="J39" s="57" t="s">
        <v>34</v>
      </c>
      <c r="K39" s="57" t="s">
        <v>34</v>
      </c>
      <c r="L39" s="57" t="s">
        <v>34</v>
      </c>
      <c r="M39" s="57" t="s">
        <v>34</v>
      </c>
      <c r="N39" s="53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ht="12" x14ac:dyDescent="0.25">
      <c r="A40" s="51"/>
      <c r="B40" s="52">
        <v>28</v>
      </c>
      <c r="C40" s="53" t="s">
        <v>34</v>
      </c>
      <c r="D40" s="253" t="s">
        <v>22</v>
      </c>
      <c r="E40" s="60"/>
      <c r="F40" s="55" t="s">
        <v>34</v>
      </c>
      <c r="G40" s="53" t="s">
        <v>34</v>
      </c>
      <c r="H40" s="53" t="s">
        <v>34</v>
      </c>
      <c r="I40" s="56" t="s">
        <v>34</v>
      </c>
      <c r="J40" s="57" t="s">
        <v>34</v>
      </c>
      <c r="K40" s="57" t="s">
        <v>34</v>
      </c>
      <c r="L40" s="57" t="s">
        <v>34</v>
      </c>
      <c r="M40" s="57" t="s">
        <v>34</v>
      </c>
      <c r="N40" s="5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ht="12" x14ac:dyDescent="0.25">
      <c r="A41" s="51"/>
      <c r="B41" s="52">
        <v>29</v>
      </c>
      <c r="C41" s="53" t="s">
        <v>34</v>
      </c>
      <c r="D41" s="253" t="s">
        <v>23</v>
      </c>
      <c r="E41" s="60"/>
      <c r="F41" s="55" t="s">
        <v>34</v>
      </c>
      <c r="G41" s="53" t="s">
        <v>34</v>
      </c>
      <c r="H41" s="53" t="s">
        <v>34</v>
      </c>
      <c r="I41" s="56" t="s">
        <v>34</v>
      </c>
      <c r="J41" s="57" t="s">
        <v>34</v>
      </c>
      <c r="K41" s="57" t="s">
        <v>34</v>
      </c>
      <c r="L41" s="57" t="s">
        <v>34</v>
      </c>
      <c r="M41" s="57" t="s">
        <v>34</v>
      </c>
      <c r="N41" s="5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ht="12" x14ac:dyDescent="0.25">
      <c r="A42" s="51"/>
      <c r="B42" s="52">
        <v>30</v>
      </c>
      <c r="C42" s="53" t="s">
        <v>34</v>
      </c>
      <c r="D42" s="253" t="s">
        <v>24</v>
      </c>
      <c r="E42" s="60"/>
      <c r="F42" s="55" t="s">
        <v>34</v>
      </c>
      <c r="G42" s="53" t="s">
        <v>34</v>
      </c>
      <c r="H42" s="53" t="s">
        <v>34</v>
      </c>
      <c r="I42" s="56" t="s">
        <v>34</v>
      </c>
      <c r="J42" s="57" t="s">
        <v>34</v>
      </c>
      <c r="K42" s="57" t="s">
        <v>34</v>
      </c>
      <c r="L42" s="57" t="s">
        <v>34</v>
      </c>
      <c r="M42" s="57" t="s">
        <v>34</v>
      </c>
      <c r="N42" s="5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ht="12" x14ac:dyDescent="0.25">
      <c r="A43" s="51"/>
      <c r="B43" s="52">
        <v>31</v>
      </c>
      <c r="C43" s="53" t="s">
        <v>34</v>
      </c>
      <c r="D43" s="253" t="s">
        <v>25</v>
      </c>
      <c r="E43" s="60"/>
      <c r="F43" s="55" t="s">
        <v>34</v>
      </c>
      <c r="G43" s="53" t="s">
        <v>34</v>
      </c>
      <c r="H43" s="53" t="s">
        <v>34</v>
      </c>
      <c r="I43" s="56" t="s">
        <v>34</v>
      </c>
      <c r="J43" s="57" t="s">
        <v>34</v>
      </c>
      <c r="K43" s="57" t="s">
        <v>34</v>
      </c>
      <c r="L43" s="57" t="s">
        <v>34</v>
      </c>
      <c r="M43" s="57" t="s">
        <v>34</v>
      </c>
      <c r="N43" s="5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ht="12" x14ac:dyDescent="0.25">
      <c r="A44" s="51"/>
      <c r="B44" s="52">
        <v>32</v>
      </c>
      <c r="C44" s="53" t="s">
        <v>34</v>
      </c>
      <c r="D44" s="253" t="s">
        <v>26</v>
      </c>
      <c r="E44" s="60"/>
      <c r="F44" s="55" t="s">
        <v>34</v>
      </c>
      <c r="G44" s="53" t="s">
        <v>34</v>
      </c>
      <c r="H44" s="53" t="s">
        <v>34</v>
      </c>
      <c r="I44" s="56" t="s">
        <v>34</v>
      </c>
      <c r="J44" s="57" t="s">
        <v>34</v>
      </c>
      <c r="K44" s="57" t="s">
        <v>34</v>
      </c>
      <c r="L44" s="57" t="s">
        <v>34</v>
      </c>
      <c r="M44" s="57" t="s">
        <v>34</v>
      </c>
      <c r="N44" s="5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ht="12" x14ac:dyDescent="0.25">
      <c r="A45" s="62"/>
      <c r="B45" s="209"/>
      <c r="C45" s="210"/>
      <c r="D45" s="211"/>
      <c r="E45" s="212"/>
      <c r="F45" s="213"/>
      <c r="G45" s="210"/>
      <c r="H45" s="210"/>
      <c r="I45" s="214"/>
      <c r="J45" s="215"/>
      <c r="K45" s="215"/>
      <c r="L45" s="215"/>
      <c r="M45" s="215"/>
      <c r="N45" s="210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ht="10.8" thickBot="1" x14ac:dyDescent="0.25">
      <c r="A46" s="67" t="str">
        <f>IF(ISNA(VLOOKUP(E46,'[1]BOYS RANK '!B:T,1,FALSE))," ",VLOOKUP(E46,'[1]BOYS RANK '!B:T,2,FALSE))</f>
        <v xml:space="preserve"> </v>
      </c>
      <c r="B46" s="206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8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x14ac:dyDescent="0.2">
      <c r="A47" s="61"/>
      <c r="B47" s="68"/>
      <c r="C47" s="69"/>
      <c r="D47" s="271" t="str">
        <f>C4</f>
        <v>CHAMPIONSHIP SERIES CS7 U-18</v>
      </c>
      <c r="E47" s="271"/>
      <c r="F47" s="271"/>
      <c r="G47" s="271"/>
      <c r="H47" s="271"/>
      <c r="I47" s="69"/>
      <c r="J47" s="69"/>
      <c r="K47" s="69"/>
      <c r="L47" s="69"/>
      <c r="M47" s="69"/>
      <c r="N47" s="70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x14ac:dyDescent="0.2">
      <c r="A48" s="61"/>
      <c r="B48" s="71"/>
      <c r="C48" s="72"/>
      <c r="D48" s="73" t="s">
        <v>27</v>
      </c>
      <c r="E48" s="272">
        <f>E5</f>
        <v>44256</v>
      </c>
      <c r="F48" s="272"/>
      <c r="G48" s="72"/>
      <c r="H48" s="72"/>
      <c r="I48" s="72"/>
      <c r="J48" s="72"/>
      <c r="K48" s="72"/>
      <c r="L48" s="72"/>
      <c r="M48" s="72"/>
      <c r="N48" s="7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12" x14ac:dyDescent="0.25">
      <c r="A49" s="61"/>
      <c r="B49" s="71"/>
      <c r="C49" s="72"/>
      <c r="D49" s="75" t="s">
        <v>28</v>
      </c>
      <c r="E49" s="76">
        <f>SUM(E48-3)</f>
        <v>44253</v>
      </c>
      <c r="F49" s="72" t="s">
        <v>29</v>
      </c>
      <c r="G49" s="72"/>
      <c r="H49" s="72"/>
      <c r="I49" s="72"/>
      <c r="J49" s="72"/>
      <c r="K49" s="72"/>
      <c r="L49" s="72"/>
      <c r="M49" s="72"/>
      <c r="N49" s="7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12" x14ac:dyDescent="0.25">
      <c r="A50" s="61"/>
      <c r="B50" s="71"/>
      <c r="C50" s="72"/>
      <c r="D50" s="77" t="s">
        <v>30</v>
      </c>
      <c r="E50" s="76">
        <f>SUM(E49+1)</f>
        <v>44254</v>
      </c>
      <c r="F50" s="76">
        <f>SUM(E50+1)</f>
        <v>44255</v>
      </c>
      <c r="G50" s="72"/>
      <c r="H50" s="72"/>
      <c r="I50" s="72"/>
      <c r="J50" s="72"/>
      <c r="K50" s="72"/>
      <c r="L50" s="72"/>
      <c r="M50" s="72"/>
      <c r="N50" s="7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ht="14.4" thickBot="1" x14ac:dyDescent="0.35">
      <c r="A51" s="61"/>
      <c r="B51" s="71"/>
      <c r="C51" s="72"/>
      <c r="D51" s="273" t="s">
        <v>88</v>
      </c>
      <c r="E51" s="273"/>
      <c r="F51" s="273"/>
      <c r="G51" s="273"/>
      <c r="H51" s="273"/>
      <c r="I51" s="273"/>
      <c r="J51" s="273"/>
      <c r="K51" s="72"/>
      <c r="L51" s="72"/>
      <c r="M51" s="72"/>
      <c r="N51" s="7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ht="14.4" x14ac:dyDescent="0.3">
      <c r="A52" s="61"/>
      <c r="B52" s="78"/>
      <c r="C52" s="30"/>
      <c r="D52" s="31" t="s">
        <v>254</v>
      </c>
      <c r="E52" s="30"/>
      <c r="F52" s="32">
        <v>2003</v>
      </c>
      <c r="G52" s="30"/>
      <c r="H52" s="31" t="s">
        <v>7</v>
      </c>
      <c r="I52" s="31" t="s">
        <v>255</v>
      </c>
      <c r="J52" s="31" t="s">
        <v>7</v>
      </c>
      <c r="K52" s="31" t="s">
        <v>8</v>
      </c>
      <c r="L52" s="30"/>
      <c r="M52" s="30"/>
      <c r="N52" s="79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ht="14.4" x14ac:dyDescent="0.3">
      <c r="A53" s="61"/>
      <c r="B53" s="80"/>
      <c r="C53" s="30"/>
      <c r="D53" s="31" t="s">
        <v>256</v>
      </c>
      <c r="E53" s="30"/>
      <c r="F53" s="30"/>
      <c r="G53" s="30"/>
      <c r="H53" s="31" t="s">
        <v>9</v>
      </c>
      <c r="I53" s="31" t="s">
        <v>257</v>
      </c>
      <c r="J53" s="31" t="s">
        <v>9</v>
      </c>
      <c r="K53" s="31" t="s">
        <v>9</v>
      </c>
      <c r="L53" s="31" t="s">
        <v>13</v>
      </c>
      <c r="M53" s="31"/>
      <c r="N53" s="81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ht="14.4" x14ac:dyDescent="0.3">
      <c r="A54" s="61"/>
      <c r="B54" s="80"/>
      <c r="C54" s="30"/>
      <c r="D54" s="30"/>
      <c r="E54" s="30"/>
      <c r="F54" s="30"/>
      <c r="G54" s="30"/>
      <c r="H54" s="31" t="s">
        <v>11</v>
      </c>
      <c r="I54" s="31" t="s">
        <v>13</v>
      </c>
      <c r="J54" s="31" t="s">
        <v>12</v>
      </c>
      <c r="K54" s="31" t="s">
        <v>12</v>
      </c>
      <c r="L54" s="31" t="s">
        <v>258</v>
      </c>
      <c r="M54" s="31" t="s">
        <v>10</v>
      </c>
      <c r="N54" s="81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 ht="15" thickBot="1" x14ac:dyDescent="0.35">
      <c r="A55" s="61"/>
      <c r="B55" s="82" t="s">
        <v>14</v>
      </c>
      <c r="C55" s="39" t="s">
        <v>15</v>
      </c>
      <c r="D55" s="40" t="s">
        <v>259</v>
      </c>
      <c r="E55" s="39" t="s">
        <v>16</v>
      </c>
      <c r="F55" s="39" t="s">
        <v>260</v>
      </c>
      <c r="G55" s="39" t="s">
        <v>17</v>
      </c>
      <c r="H55" s="39" t="s">
        <v>13</v>
      </c>
      <c r="I55" s="39" t="s">
        <v>261</v>
      </c>
      <c r="J55" s="39" t="s">
        <v>13</v>
      </c>
      <c r="K55" s="39" t="s">
        <v>13</v>
      </c>
      <c r="L55" s="39" t="s">
        <v>262</v>
      </c>
      <c r="M55" s="39" t="s">
        <v>13</v>
      </c>
      <c r="N55" s="83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 ht="14.4" x14ac:dyDescent="0.3">
      <c r="A56" s="61"/>
      <c r="B56" s="84"/>
      <c r="C56" s="85"/>
      <c r="D56" s="86"/>
      <c r="E56" s="85"/>
      <c r="F56" s="87"/>
      <c r="G56" s="87"/>
      <c r="H56" s="87"/>
      <c r="I56" s="87"/>
      <c r="J56" s="87"/>
      <c r="K56" s="87"/>
      <c r="L56" s="87"/>
      <c r="M56" s="87"/>
      <c r="N56" s="88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48" x14ac:dyDescent="0.2">
      <c r="A57" s="51">
        <v>24</v>
      </c>
      <c r="B57" s="89">
        <v>1</v>
      </c>
      <c r="C57" s="90">
        <v>571</v>
      </c>
      <c r="D57" s="90" t="s">
        <v>152</v>
      </c>
      <c r="E57" s="54">
        <v>423467</v>
      </c>
      <c r="F57" s="91" t="s">
        <v>39</v>
      </c>
      <c r="G57" s="92" t="s">
        <v>40</v>
      </c>
      <c r="H57" s="92">
        <v>9</v>
      </c>
      <c r="I57" s="93">
        <v>0</v>
      </c>
      <c r="J57" s="94">
        <v>10</v>
      </c>
      <c r="K57" s="94">
        <v>2.5</v>
      </c>
      <c r="L57" s="94">
        <v>0</v>
      </c>
      <c r="M57" s="94">
        <v>11.5</v>
      </c>
      <c r="N57" s="53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</row>
    <row r="58" spans="1:48" ht="14.4" x14ac:dyDescent="0.3">
      <c r="A58" s="51">
        <v>25</v>
      </c>
      <c r="B58" s="89">
        <v>3</v>
      </c>
      <c r="C58" s="53">
        <v>571</v>
      </c>
      <c r="D58" s="53" t="s">
        <v>153</v>
      </c>
      <c r="E58" s="54">
        <v>428283</v>
      </c>
      <c r="F58" s="64" t="s">
        <v>61</v>
      </c>
      <c r="G58" s="63" t="s">
        <v>44</v>
      </c>
      <c r="H58" s="63">
        <v>9</v>
      </c>
      <c r="I58" s="65">
        <v>0</v>
      </c>
      <c r="J58" s="66">
        <v>10</v>
      </c>
      <c r="K58" s="66">
        <v>2.5</v>
      </c>
      <c r="L58" s="66">
        <v>0</v>
      </c>
      <c r="M58" s="66">
        <v>11.5</v>
      </c>
      <c r="N58" s="53"/>
      <c r="O58" s="5"/>
      <c r="P58" s="5"/>
      <c r="Q58" s="249"/>
      <c r="R58" s="250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1:48" ht="14.4" x14ac:dyDescent="0.3">
      <c r="A59" s="51">
        <v>26</v>
      </c>
      <c r="B59" s="89">
        <v>2</v>
      </c>
      <c r="C59" s="53">
        <v>586</v>
      </c>
      <c r="D59" s="53" t="s">
        <v>156</v>
      </c>
      <c r="E59" s="54">
        <v>423905</v>
      </c>
      <c r="F59" s="64" t="s">
        <v>50</v>
      </c>
      <c r="G59" s="63" t="s">
        <v>44</v>
      </c>
      <c r="H59" s="63">
        <v>8</v>
      </c>
      <c r="I59" s="65">
        <v>0</v>
      </c>
      <c r="J59" s="66">
        <v>10</v>
      </c>
      <c r="K59" s="66">
        <v>2.5</v>
      </c>
      <c r="L59" s="66">
        <v>0</v>
      </c>
      <c r="M59" s="66">
        <v>10.5</v>
      </c>
      <c r="N59" s="53"/>
      <c r="O59" s="5"/>
      <c r="P59" s="5"/>
      <c r="Q59" s="251"/>
      <c r="R59" s="250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1:48" ht="14.4" x14ac:dyDescent="0.3">
      <c r="A60" s="51">
        <v>27</v>
      </c>
      <c r="B60" s="89">
        <v>4</v>
      </c>
      <c r="C60" s="53">
        <v>608</v>
      </c>
      <c r="D60" s="53" t="s">
        <v>157</v>
      </c>
      <c r="E60" s="54">
        <v>431232</v>
      </c>
      <c r="F60" s="64" t="s">
        <v>158</v>
      </c>
      <c r="G60" s="63" t="s">
        <v>44</v>
      </c>
      <c r="H60" s="63">
        <v>8</v>
      </c>
      <c r="I60" s="65">
        <v>0</v>
      </c>
      <c r="J60" s="66">
        <v>8</v>
      </c>
      <c r="K60" s="66">
        <v>2</v>
      </c>
      <c r="L60" s="66">
        <v>0</v>
      </c>
      <c r="M60" s="66">
        <v>10</v>
      </c>
      <c r="N60" s="63"/>
      <c r="O60" s="5"/>
      <c r="P60" s="5"/>
      <c r="Q60" s="249"/>
      <c r="R60" s="250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1:48" ht="14.4" x14ac:dyDescent="0.3">
      <c r="A61" s="51">
        <v>28</v>
      </c>
      <c r="B61" s="89">
        <v>5</v>
      </c>
      <c r="C61" s="53">
        <v>651</v>
      </c>
      <c r="D61" s="53" t="s">
        <v>159</v>
      </c>
      <c r="E61" s="54">
        <v>422512</v>
      </c>
      <c r="F61" s="64" t="s">
        <v>58</v>
      </c>
      <c r="G61" s="63" t="s">
        <v>44</v>
      </c>
      <c r="H61" s="63">
        <v>8</v>
      </c>
      <c r="I61" s="65">
        <v>0</v>
      </c>
      <c r="J61" s="66">
        <v>0</v>
      </c>
      <c r="K61" s="66">
        <v>0</v>
      </c>
      <c r="L61" s="66">
        <v>0</v>
      </c>
      <c r="M61" s="66">
        <v>8</v>
      </c>
      <c r="N61" s="63"/>
      <c r="O61" s="5"/>
      <c r="P61" s="5"/>
      <c r="Q61" s="249"/>
      <c r="R61" s="250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 ht="14.4" x14ac:dyDescent="0.3">
      <c r="A62" s="51">
        <v>29</v>
      </c>
      <c r="B62" s="89">
        <v>6</v>
      </c>
      <c r="C62" s="53">
        <v>651</v>
      </c>
      <c r="D62" s="53" t="s">
        <v>160</v>
      </c>
      <c r="E62" s="54">
        <v>423735</v>
      </c>
      <c r="F62" s="64" t="s">
        <v>161</v>
      </c>
      <c r="G62" s="63" t="s">
        <v>38</v>
      </c>
      <c r="H62" s="63">
        <v>8</v>
      </c>
      <c r="I62" s="65">
        <v>0</v>
      </c>
      <c r="J62" s="66">
        <v>0</v>
      </c>
      <c r="K62" s="66">
        <v>0</v>
      </c>
      <c r="L62" s="66">
        <v>0</v>
      </c>
      <c r="M62" s="66">
        <v>8</v>
      </c>
      <c r="N62" s="63"/>
      <c r="O62" s="5"/>
      <c r="P62" s="5"/>
      <c r="Q62" s="249"/>
      <c r="R62" s="250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 ht="14.4" x14ac:dyDescent="0.3">
      <c r="A63" s="51">
        <v>30</v>
      </c>
      <c r="B63" s="89">
        <v>7</v>
      </c>
      <c r="C63" s="53">
        <v>689</v>
      </c>
      <c r="D63" s="53" t="s">
        <v>162</v>
      </c>
      <c r="E63" s="54">
        <v>423862</v>
      </c>
      <c r="F63" s="64" t="s">
        <v>54</v>
      </c>
      <c r="G63" s="63" t="s">
        <v>38</v>
      </c>
      <c r="H63" s="63">
        <v>4</v>
      </c>
      <c r="I63" s="65">
        <v>0</v>
      </c>
      <c r="J63" s="66">
        <v>15</v>
      </c>
      <c r="K63" s="66">
        <v>3.75</v>
      </c>
      <c r="L63" s="66">
        <v>0</v>
      </c>
      <c r="M63" s="66">
        <v>7.75</v>
      </c>
      <c r="N63" s="63"/>
      <c r="O63" s="5"/>
      <c r="P63" s="5"/>
      <c r="Q63" s="249"/>
      <c r="R63" s="250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8" x14ac:dyDescent="0.2">
      <c r="A64" s="51">
        <v>31</v>
      </c>
      <c r="B64" s="89">
        <v>9</v>
      </c>
      <c r="C64" s="53">
        <v>746</v>
      </c>
      <c r="D64" s="53" t="s">
        <v>163</v>
      </c>
      <c r="E64" s="54">
        <v>427879</v>
      </c>
      <c r="F64" s="64" t="s">
        <v>55</v>
      </c>
      <c r="G64" s="63" t="s">
        <v>44</v>
      </c>
      <c r="H64" s="63">
        <v>4</v>
      </c>
      <c r="I64" s="65">
        <v>0</v>
      </c>
      <c r="J64" s="66">
        <v>8</v>
      </c>
      <c r="K64" s="66">
        <v>2</v>
      </c>
      <c r="L64" s="66">
        <v>0</v>
      </c>
      <c r="M64" s="66">
        <v>6</v>
      </c>
      <c r="N64" s="63"/>
      <c r="O64" s="5"/>
      <c r="P64" s="5"/>
      <c r="Q64" s="104"/>
      <c r="R64" s="104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1:48" ht="13.8" x14ac:dyDescent="0.2">
      <c r="A65" s="51">
        <v>32</v>
      </c>
      <c r="B65" s="89">
        <v>8</v>
      </c>
      <c r="C65" s="53">
        <v>778</v>
      </c>
      <c r="D65" s="53" t="s">
        <v>164</v>
      </c>
      <c r="E65" s="54">
        <v>419270</v>
      </c>
      <c r="F65" s="64" t="s">
        <v>165</v>
      </c>
      <c r="G65" s="63" t="s">
        <v>38</v>
      </c>
      <c r="H65" s="63">
        <v>5</v>
      </c>
      <c r="I65" s="65">
        <v>0</v>
      </c>
      <c r="J65" s="66">
        <v>0</v>
      </c>
      <c r="K65" s="66">
        <v>0</v>
      </c>
      <c r="L65" s="66">
        <v>0</v>
      </c>
      <c r="M65" s="66">
        <v>5</v>
      </c>
      <c r="N65" s="63"/>
      <c r="O65" s="5"/>
      <c r="P65" s="5"/>
      <c r="Q65" s="247"/>
      <c r="R65" s="24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1:48" ht="13.8" x14ac:dyDescent="0.2">
      <c r="A66" s="51">
        <v>33</v>
      </c>
      <c r="B66" s="89">
        <v>10</v>
      </c>
      <c r="C66" s="53">
        <v>801</v>
      </c>
      <c r="D66" s="53" t="s">
        <v>166</v>
      </c>
      <c r="E66" s="54">
        <v>437221</v>
      </c>
      <c r="F66" s="64" t="s">
        <v>167</v>
      </c>
      <c r="G66" s="63" t="s">
        <v>44</v>
      </c>
      <c r="H66" s="63">
        <v>4</v>
      </c>
      <c r="I66" s="65">
        <v>0</v>
      </c>
      <c r="J66" s="66">
        <v>0</v>
      </c>
      <c r="K66" s="66">
        <v>0</v>
      </c>
      <c r="L66" s="66">
        <v>0</v>
      </c>
      <c r="M66" s="66">
        <v>4</v>
      </c>
      <c r="N66" s="63"/>
      <c r="O66" s="5"/>
      <c r="P66" s="5"/>
      <c r="Q66" s="247"/>
      <c r="R66" s="248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1:48" ht="13.8" x14ac:dyDescent="0.2">
      <c r="A67" s="51">
        <v>34</v>
      </c>
      <c r="B67" s="89">
        <v>11</v>
      </c>
      <c r="C67" s="53">
        <v>801</v>
      </c>
      <c r="D67" s="53" t="s">
        <v>168</v>
      </c>
      <c r="E67" s="54">
        <v>431797</v>
      </c>
      <c r="F67" s="64" t="s">
        <v>169</v>
      </c>
      <c r="G67" s="63" t="s">
        <v>44</v>
      </c>
      <c r="H67" s="63">
        <v>4</v>
      </c>
      <c r="I67" s="65">
        <v>0</v>
      </c>
      <c r="J67" s="66">
        <v>0</v>
      </c>
      <c r="K67" s="66">
        <v>0</v>
      </c>
      <c r="L67" s="66">
        <v>0</v>
      </c>
      <c r="M67" s="66">
        <v>4</v>
      </c>
      <c r="N67" s="63"/>
      <c r="O67" s="5"/>
      <c r="P67" s="5"/>
      <c r="Q67" s="247"/>
      <c r="R67" s="248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48" ht="13.8" x14ac:dyDescent="0.2">
      <c r="A68" s="51">
        <v>35</v>
      </c>
      <c r="B68" s="89">
        <v>12</v>
      </c>
      <c r="C68" s="53">
        <v>801</v>
      </c>
      <c r="D68" s="53" t="s">
        <v>170</v>
      </c>
      <c r="E68" s="54">
        <v>422541</v>
      </c>
      <c r="F68" s="64" t="s">
        <v>171</v>
      </c>
      <c r="G68" s="63" t="s">
        <v>38</v>
      </c>
      <c r="H68" s="63">
        <v>2</v>
      </c>
      <c r="I68" s="65">
        <v>0</v>
      </c>
      <c r="J68" s="66">
        <v>8</v>
      </c>
      <c r="K68" s="66">
        <v>2</v>
      </c>
      <c r="L68" s="66">
        <v>0</v>
      </c>
      <c r="M68" s="66">
        <v>4</v>
      </c>
      <c r="N68" s="63"/>
      <c r="O68" s="5"/>
      <c r="P68" s="5"/>
      <c r="Q68" s="247"/>
      <c r="R68" s="24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1:48" ht="13.8" x14ac:dyDescent="0.2">
      <c r="A69" s="51">
        <v>36</v>
      </c>
      <c r="B69" s="89">
        <v>13</v>
      </c>
      <c r="C69" s="53">
        <v>906</v>
      </c>
      <c r="D69" s="53" t="s">
        <v>172</v>
      </c>
      <c r="E69" s="54">
        <v>425113</v>
      </c>
      <c r="F69" s="64" t="s">
        <v>41</v>
      </c>
      <c r="G69" s="63" t="s">
        <v>173</v>
      </c>
      <c r="H69" s="63">
        <v>2</v>
      </c>
      <c r="I69" s="65">
        <v>0</v>
      </c>
      <c r="J69" s="66">
        <v>0</v>
      </c>
      <c r="K69" s="66">
        <v>0</v>
      </c>
      <c r="L69" s="66">
        <v>0</v>
      </c>
      <c r="M69" s="66">
        <v>2</v>
      </c>
      <c r="N69" s="63"/>
      <c r="O69" s="5"/>
      <c r="P69" s="5"/>
      <c r="Q69" s="247"/>
      <c r="R69" s="248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1:48" ht="13.8" x14ac:dyDescent="0.2">
      <c r="A70" s="51">
        <v>37</v>
      </c>
      <c r="B70" s="89">
        <v>14</v>
      </c>
      <c r="C70" s="53" t="s">
        <v>174</v>
      </c>
      <c r="D70" s="53" t="s">
        <v>175</v>
      </c>
      <c r="E70" s="54">
        <v>437306</v>
      </c>
      <c r="F70" s="64">
        <v>38312</v>
      </c>
      <c r="G70" s="63" t="s">
        <v>82</v>
      </c>
      <c r="H70" s="63">
        <v>0</v>
      </c>
      <c r="I70" s="65">
        <v>0</v>
      </c>
      <c r="J70" s="66">
        <v>0</v>
      </c>
      <c r="K70" s="66">
        <v>0</v>
      </c>
      <c r="L70" s="66">
        <v>0</v>
      </c>
      <c r="M70" s="66">
        <v>0</v>
      </c>
      <c r="N70" s="63"/>
      <c r="O70" s="5"/>
      <c r="P70" s="5"/>
      <c r="Q70" s="247"/>
      <c r="R70" s="248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1:48" ht="13.8" x14ac:dyDescent="0.2">
      <c r="A71" s="51">
        <v>38</v>
      </c>
      <c r="B71" s="89">
        <v>15</v>
      </c>
      <c r="C71" s="53" t="s">
        <v>174</v>
      </c>
      <c r="D71" s="53" t="s">
        <v>176</v>
      </c>
      <c r="E71" s="54">
        <v>423739</v>
      </c>
      <c r="F71" s="64">
        <v>38246</v>
      </c>
      <c r="G71" s="63" t="s">
        <v>83</v>
      </c>
      <c r="H71" s="63">
        <v>0</v>
      </c>
      <c r="I71" s="65">
        <v>0</v>
      </c>
      <c r="J71" s="66">
        <v>0</v>
      </c>
      <c r="K71" s="66">
        <v>0</v>
      </c>
      <c r="L71" s="66">
        <v>0</v>
      </c>
      <c r="M71" s="66">
        <v>0</v>
      </c>
      <c r="N71" s="63"/>
      <c r="O71" s="5"/>
      <c r="P71" s="5"/>
      <c r="Q71" s="247"/>
      <c r="R71" s="248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1:48" ht="13.8" x14ac:dyDescent="0.2">
      <c r="A72" s="51">
        <v>39</v>
      </c>
      <c r="B72" s="89">
        <v>16</v>
      </c>
      <c r="C72" s="53" t="s">
        <v>66</v>
      </c>
      <c r="D72" s="53" t="s">
        <v>56</v>
      </c>
      <c r="E72" s="54">
        <v>425225</v>
      </c>
      <c r="F72" s="64" t="s">
        <v>57</v>
      </c>
      <c r="G72" s="63" t="s">
        <v>44</v>
      </c>
      <c r="H72" s="63">
        <v>0</v>
      </c>
      <c r="I72" s="65">
        <v>0</v>
      </c>
      <c r="J72" s="66">
        <v>0</v>
      </c>
      <c r="K72" s="66">
        <v>0</v>
      </c>
      <c r="L72" s="66">
        <v>0</v>
      </c>
      <c r="M72" s="66">
        <v>0</v>
      </c>
      <c r="N72" s="63"/>
      <c r="O72" s="5"/>
      <c r="P72" s="5"/>
      <c r="Q72" s="247"/>
      <c r="R72" s="248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ht="13.8" x14ac:dyDescent="0.2">
      <c r="A73" s="51">
        <v>40</v>
      </c>
      <c r="B73" s="89">
        <v>17</v>
      </c>
      <c r="C73" s="53" t="s">
        <v>66</v>
      </c>
      <c r="D73" s="53" t="s">
        <v>52</v>
      </c>
      <c r="E73" s="54">
        <v>427076</v>
      </c>
      <c r="F73" s="64" t="s">
        <v>53</v>
      </c>
      <c r="G73" s="63" t="s">
        <v>44</v>
      </c>
      <c r="H73" s="63">
        <v>0</v>
      </c>
      <c r="I73" s="65">
        <v>0</v>
      </c>
      <c r="J73" s="66">
        <v>0</v>
      </c>
      <c r="K73" s="66">
        <v>0</v>
      </c>
      <c r="L73" s="66">
        <v>0</v>
      </c>
      <c r="M73" s="66">
        <v>0</v>
      </c>
      <c r="N73" s="63"/>
      <c r="O73" s="5"/>
      <c r="P73" s="5"/>
      <c r="Q73" s="247"/>
      <c r="R73" s="248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ht="13.8" x14ac:dyDescent="0.2">
      <c r="A74" s="51">
        <v>41</v>
      </c>
      <c r="B74" s="89">
        <v>18</v>
      </c>
      <c r="C74" s="53" t="s">
        <v>174</v>
      </c>
      <c r="D74" s="53" t="s">
        <v>181</v>
      </c>
      <c r="E74" s="54">
        <v>437463</v>
      </c>
      <c r="F74" s="64">
        <v>38329</v>
      </c>
      <c r="G74" s="63" t="s">
        <v>82</v>
      </c>
      <c r="H74" s="63">
        <v>0</v>
      </c>
      <c r="I74" s="65">
        <v>0</v>
      </c>
      <c r="J74" s="66">
        <v>0</v>
      </c>
      <c r="K74" s="66">
        <v>0</v>
      </c>
      <c r="L74" s="66">
        <v>0</v>
      </c>
      <c r="M74" s="66">
        <v>0</v>
      </c>
      <c r="N74" s="63"/>
      <c r="O74" s="5"/>
      <c r="P74" s="5"/>
      <c r="Q74" s="247"/>
      <c r="R74" s="24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1:48" ht="13.8" x14ac:dyDescent="0.2">
      <c r="A75" s="51">
        <v>42</v>
      </c>
      <c r="B75" s="89">
        <v>19</v>
      </c>
      <c r="C75" s="53" t="s">
        <v>174</v>
      </c>
      <c r="D75" s="53" t="s">
        <v>182</v>
      </c>
      <c r="E75" s="54">
        <v>436213</v>
      </c>
      <c r="F75" s="64">
        <v>37958</v>
      </c>
      <c r="G75" s="63" t="s">
        <v>83</v>
      </c>
      <c r="H75" s="63">
        <v>0</v>
      </c>
      <c r="I75" s="65">
        <v>0</v>
      </c>
      <c r="J75" s="66">
        <v>0</v>
      </c>
      <c r="K75" s="66">
        <v>0</v>
      </c>
      <c r="L75" s="66">
        <v>0</v>
      </c>
      <c r="M75" s="66">
        <v>0</v>
      </c>
      <c r="N75" s="63"/>
      <c r="O75" s="5"/>
      <c r="P75" s="5"/>
      <c r="Q75" s="247"/>
      <c r="R75" s="248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</row>
    <row r="76" spans="1:48" ht="13.8" x14ac:dyDescent="0.2">
      <c r="A76" s="51">
        <v>43</v>
      </c>
      <c r="B76" s="89">
        <v>20</v>
      </c>
      <c r="C76" s="53" t="s">
        <v>66</v>
      </c>
      <c r="D76" s="53" t="s">
        <v>59</v>
      </c>
      <c r="E76" s="54">
        <v>425235</v>
      </c>
      <c r="F76" s="64" t="s">
        <v>60</v>
      </c>
      <c r="G76" s="63" t="s">
        <v>44</v>
      </c>
      <c r="H76" s="63">
        <v>0</v>
      </c>
      <c r="I76" s="65">
        <v>0</v>
      </c>
      <c r="J76" s="66">
        <v>0</v>
      </c>
      <c r="K76" s="66">
        <v>0</v>
      </c>
      <c r="L76" s="66">
        <v>0</v>
      </c>
      <c r="M76" s="66">
        <v>0</v>
      </c>
      <c r="N76" s="63"/>
      <c r="O76" s="5"/>
      <c r="P76" s="5"/>
      <c r="Q76" s="247"/>
      <c r="R76" s="24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 ht="13.8" x14ac:dyDescent="0.2">
      <c r="A77" s="51">
        <v>44</v>
      </c>
      <c r="B77" s="89">
        <v>21</v>
      </c>
      <c r="C77" s="53" t="s">
        <v>66</v>
      </c>
      <c r="D77" s="53" t="s">
        <v>62</v>
      </c>
      <c r="E77" s="54">
        <v>430062</v>
      </c>
      <c r="F77" s="64" t="s">
        <v>63</v>
      </c>
      <c r="G77" s="63" t="s">
        <v>44</v>
      </c>
      <c r="H77" s="63">
        <v>0</v>
      </c>
      <c r="I77" s="65">
        <v>0</v>
      </c>
      <c r="J77" s="66">
        <v>0</v>
      </c>
      <c r="K77" s="66">
        <v>0</v>
      </c>
      <c r="L77" s="66">
        <v>0</v>
      </c>
      <c r="M77" s="66">
        <v>0</v>
      </c>
      <c r="N77" s="63"/>
      <c r="O77" s="5"/>
      <c r="P77" s="5"/>
      <c r="Q77" s="247"/>
      <c r="R77" s="24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  <row r="78" spans="1:48" ht="12.75" customHeight="1" x14ac:dyDescent="0.2">
      <c r="A78" s="51">
        <v>45</v>
      </c>
      <c r="B78" s="89">
        <v>22</v>
      </c>
      <c r="C78" s="53" t="s">
        <v>66</v>
      </c>
      <c r="D78" s="53" t="s">
        <v>64</v>
      </c>
      <c r="E78" s="54">
        <v>427358</v>
      </c>
      <c r="F78" s="64" t="s">
        <v>65</v>
      </c>
      <c r="G78" s="63" t="s">
        <v>38</v>
      </c>
      <c r="H78" s="63">
        <v>0</v>
      </c>
      <c r="I78" s="65">
        <v>0</v>
      </c>
      <c r="J78" s="66">
        <v>0</v>
      </c>
      <c r="K78" s="66">
        <v>0</v>
      </c>
      <c r="L78" s="66">
        <v>0</v>
      </c>
      <c r="M78" s="66">
        <v>0</v>
      </c>
      <c r="N78" s="63"/>
      <c r="O78" s="5"/>
      <c r="P78" s="5"/>
      <c r="Q78" s="247"/>
      <c r="R78" s="248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1:48" ht="12.75" customHeight="1" x14ac:dyDescent="0.2">
      <c r="A79" s="51">
        <v>46</v>
      </c>
      <c r="B79" s="89">
        <v>23</v>
      </c>
      <c r="C79" s="53" t="s">
        <v>174</v>
      </c>
      <c r="D79" s="53" t="s">
        <v>183</v>
      </c>
      <c r="E79" s="54">
        <v>428734</v>
      </c>
      <c r="F79" s="64">
        <v>38065</v>
      </c>
      <c r="G79" s="63" t="s">
        <v>83</v>
      </c>
      <c r="H79" s="63">
        <v>0</v>
      </c>
      <c r="I79" s="65">
        <v>0</v>
      </c>
      <c r="J79" s="66">
        <v>0</v>
      </c>
      <c r="K79" s="66">
        <v>0</v>
      </c>
      <c r="L79" s="66">
        <v>0</v>
      </c>
      <c r="M79" s="66">
        <v>0</v>
      </c>
      <c r="N79" s="63"/>
      <c r="O79" s="5"/>
      <c r="P79" s="5"/>
      <c r="Q79" s="247"/>
      <c r="R79" s="248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1:48" ht="12.75" customHeight="1" x14ac:dyDescent="0.2">
      <c r="A80" s="51">
        <v>47</v>
      </c>
      <c r="B80" s="89">
        <v>24</v>
      </c>
      <c r="C80" s="53" t="s">
        <v>174</v>
      </c>
      <c r="D80" s="53" t="s">
        <v>184</v>
      </c>
      <c r="E80" s="54">
        <v>419318</v>
      </c>
      <c r="F80" s="64">
        <v>38231</v>
      </c>
      <c r="G80" s="63" t="s">
        <v>83</v>
      </c>
      <c r="H80" s="63">
        <v>0</v>
      </c>
      <c r="I80" s="65">
        <v>0</v>
      </c>
      <c r="J80" s="66">
        <v>0</v>
      </c>
      <c r="K80" s="66">
        <v>0</v>
      </c>
      <c r="L80" s="66">
        <v>0</v>
      </c>
      <c r="M80" s="66">
        <v>0</v>
      </c>
      <c r="N80" s="63"/>
      <c r="O80" s="5"/>
      <c r="P80" s="5"/>
      <c r="Q80" s="247"/>
      <c r="R80" s="248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</row>
    <row r="81" spans="1:48" ht="12.75" customHeight="1" x14ac:dyDescent="0.3">
      <c r="A81" s="51">
        <v>48</v>
      </c>
      <c r="B81" s="89">
        <v>25</v>
      </c>
      <c r="C81" s="53" t="s">
        <v>174</v>
      </c>
      <c r="D81" s="53" t="s">
        <v>185</v>
      </c>
      <c r="E81" s="54">
        <v>416688</v>
      </c>
      <c r="F81" s="64">
        <v>38107</v>
      </c>
      <c r="G81" s="63" t="s">
        <v>83</v>
      </c>
      <c r="H81" s="63">
        <v>0</v>
      </c>
      <c r="I81" s="65">
        <v>0</v>
      </c>
      <c r="J81" s="66">
        <v>0</v>
      </c>
      <c r="K81" s="66">
        <v>0</v>
      </c>
      <c r="L81" s="66">
        <v>0</v>
      </c>
      <c r="M81" s="66">
        <v>0</v>
      </c>
      <c r="N81" s="63"/>
      <c r="O81" s="5"/>
      <c r="P81" s="5"/>
      <c r="Q81" s="249"/>
      <c r="R81" s="250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</row>
    <row r="82" spans="1:48" ht="12.75" customHeight="1" x14ac:dyDescent="0.3">
      <c r="A82" s="51">
        <v>49</v>
      </c>
      <c r="B82" s="89">
        <v>26</v>
      </c>
      <c r="C82" s="53" t="s">
        <v>66</v>
      </c>
      <c r="D82" s="53" t="s">
        <v>187</v>
      </c>
      <c r="E82" s="54">
        <v>427182</v>
      </c>
      <c r="F82" s="64" t="s">
        <v>188</v>
      </c>
      <c r="G82" s="63" t="s">
        <v>38</v>
      </c>
      <c r="H82" s="63">
        <v>0</v>
      </c>
      <c r="I82" s="65">
        <v>0</v>
      </c>
      <c r="J82" s="66">
        <v>0</v>
      </c>
      <c r="K82" s="66">
        <v>0</v>
      </c>
      <c r="L82" s="66">
        <v>0</v>
      </c>
      <c r="M82" s="66">
        <v>0</v>
      </c>
      <c r="N82" s="63"/>
      <c r="O82" s="5"/>
      <c r="P82" s="5"/>
      <c r="Q82" s="252"/>
      <c r="R82" s="250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1:48" ht="12.75" customHeight="1" x14ac:dyDescent="0.2">
      <c r="A83" s="51">
        <v>50</v>
      </c>
      <c r="B83" s="89">
        <v>27</v>
      </c>
      <c r="C83" s="53" t="s">
        <v>174</v>
      </c>
      <c r="D83" s="53" t="s">
        <v>189</v>
      </c>
      <c r="E83" s="54">
        <v>432325</v>
      </c>
      <c r="F83" s="64">
        <v>38188</v>
      </c>
      <c r="G83" s="63" t="s">
        <v>82</v>
      </c>
      <c r="H83" s="63">
        <v>0</v>
      </c>
      <c r="I83" s="65">
        <v>0</v>
      </c>
      <c r="J83" s="66">
        <v>0</v>
      </c>
      <c r="K83" s="66">
        <v>0</v>
      </c>
      <c r="L83" s="66">
        <v>0</v>
      </c>
      <c r="M83" s="66">
        <v>0</v>
      </c>
      <c r="N83" s="63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48" ht="12.75" customHeight="1" x14ac:dyDescent="0.2">
      <c r="A84" s="51">
        <v>51</v>
      </c>
      <c r="B84" s="89">
        <v>28</v>
      </c>
      <c r="C84" s="53" t="s">
        <v>66</v>
      </c>
      <c r="D84" s="53" t="s">
        <v>42</v>
      </c>
      <c r="E84" s="54">
        <v>424000</v>
      </c>
      <c r="F84" s="64" t="s">
        <v>43</v>
      </c>
      <c r="G84" s="63" t="s">
        <v>44</v>
      </c>
      <c r="H84" s="63">
        <v>0</v>
      </c>
      <c r="I84" s="65">
        <v>0</v>
      </c>
      <c r="J84" s="66">
        <v>0</v>
      </c>
      <c r="K84" s="66">
        <v>0</v>
      </c>
      <c r="L84" s="66">
        <v>0</v>
      </c>
      <c r="M84" s="66">
        <v>0</v>
      </c>
      <c r="N84" s="63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1:48" ht="12.75" customHeight="1" x14ac:dyDescent="0.2">
      <c r="A85" s="95"/>
      <c r="B85" s="95"/>
      <c r="C85" s="96"/>
      <c r="D85" s="96"/>
      <c r="E85" s="100"/>
      <c r="F85" s="97"/>
      <c r="G85" s="96"/>
      <c r="H85" s="96"/>
      <c r="I85" s="98"/>
      <c r="J85" s="99"/>
      <c r="K85" s="99"/>
      <c r="L85" s="99"/>
      <c r="M85" s="99"/>
      <c r="N85" s="96"/>
      <c r="O85" s="5"/>
      <c r="P85" s="5"/>
      <c r="Q85" s="12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1:48" x14ac:dyDescent="0.2">
      <c r="A86" s="95"/>
      <c r="B86" s="95"/>
      <c r="C86" s="96"/>
      <c r="D86" s="96"/>
      <c r="E86" s="100"/>
      <c r="F86" s="97"/>
      <c r="G86" s="96"/>
      <c r="H86" s="96"/>
      <c r="I86" s="98"/>
      <c r="J86" s="99"/>
      <c r="K86" s="99"/>
      <c r="L86" s="99"/>
      <c r="M86" s="99"/>
      <c r="N86" s="96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1:48" ht="24" thickBot="1" x14ac:dyDescent="0.5">
      <c r="A87" s="101"/>
      <c r="B87" s="95"/>
      <c r="C87" s="96" t="str">
        <f>IF(ISNA(VLOOKUP(E87,'[1]BOYS RANK '!B:T,1,FALSE))," ",VLOOKUP(E87,'[1]BOYS RANK '!B:T,2,FALSE))</f>
        <v xml:space="preserve"> </v>
      </c>
      <c r="D87" s="259" t="s">
        <v>31</v>
      </c>
      <c r="E87" s="100"/>
      <c r="F87" s="97"/>
      <c r="G87" s="96"/>
      <c r="H87" s="96"/>
      <c r="I87" s="98"/>
      <c r="J87" s="99"/>
      <c r="K87" s="99"/>
      <c r="L87" s="99"/>
      <c r="M87" s="99"/>
      <c r="N87" s="96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</row>
    <row r="88" spans="1:48" x14ac:dyDescent="0.2">
      <c r="A88" s="103">
        <v>52</v>
      </c>
      <c r="B88" s="260">
        <v>1</v>
      </c>
      <c r="C88" s="261">
        <v>488</v>
      </c>
      <c r="D88" s="261" t="s">
        <v>146</v>
      </c>
      <c r="E88" s="262">
        <v>423512</v>
      </c>
      <c r="F88" s="263" t="s">
        <v>147</v>
      </c>
      <c r="G88" s="261" t="s">
        <v>38</v>
      </c>
      <c r="H88" s="261">
        <v>8</v>
      </c>
      <c r="I88" s="264">
        <v>0</v>
      </c>
      <c r="J88" s="265">
        <v>28</v>
      </c>
      <c r="K88" s="265">
        <v>7</v>
      </c>
      <c r="L88" s="265">
        <v>0</v>
      </c>
      <c r="M88" s="265">
        <v>15</v>
      </c>
      <c r="N88" s="261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1:48" x14ac:dyDescent="0.2">
      <c r="A89" s="103">
        <v>53</v>
      </c>
      <c r="B89" s="260">
        <v>2</v>
      </c>
      <c r="C89" s="261">
        <v>576</v>
      </c>
      <c r="D89" s="261" t="s">
        <v>154</v>
      </c>
      <c r="E89" s="266">
        <v>420892</v>
      </c>
      <c r="F89" s="263" t="s">
        <v>155</v>
      </c>
      <c r="G89" s="261" t="s">
        <v>38</v>
      </c>
      <c r="H89" s="261">
        <v>4</v>
      </c>
      <c r="I89" s="264">
        <v>0</v>
      </c>
      <c r="J89" s="265">
        <v>28</v>
      </c>
      <c r="K89" s="265">
        <v>7</v>
      </c>
      <c r="L89" s="265">
        <v>0</v>
      </c>
      <c r="M89" s="265">
        <v>11</v>
      </c>
      <c r="N89" s="261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 x14ac:dyDescent="0.2">
      <c r="A90" s="103">
        <v>54</v>
      </c>
      <c r="B90" s="260">
        <v>3</v>
      </c>
      <c r="C90" s="261">
        <v>400</v>
      </c>
      <c r="D90" s="261" t="s">
        <v>139</v>
      </c>
      <c r="E90" s="266">
        <v>418798</v>
      </c>
      <c r="F90" s="263" t="s">
        <v>140</v>
      </c>
      <c r="G90" s="261" t="s">
        <v>38</v>
      </c>
      <c r="H90" s="261">
        <v>18</v>
      </c>
      <c r="I90" s="264">
        <v>0</v>
      </c>
      <c r="J90" s="265">
        <v>23</v>
      </c>
      <c r="K90" s="265">
        <v>5.75</v>
      </c>
      <c r="L90" s="265">
        <v>0</v>
      </c>
      <c r="M90" s="265">
        <v>23.75</v>
      </c>
      <c r="N90" s="261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48" x14ac:dyDescent="0.2">
      <c r="A91" s="103">
        <v>55</v>
      </c>
      <c r="B91" s="260">
        <v>4</v>
      </c>
      <c r="C91" s="261" t="s">
        <v>66</v>
      </c>
      <c r="D91" s="261" t="s">
        <v>47</v>
      </c>
      <c r="E91" s="266">
        <v>425769</v>
      </c>
      <c r="F91" s="263" t="s">
        <v>48</v>
      </c>
      <c r="G91" s="261" t="s">
        <v>38</v>
      </c>
      <c r="H91" s="261">
        <v>0</v>
      </c>
      <c r="I91" s="264">
        <v>0</v>
      </c>
      <c r="J91" s="265">
        <v>0</v>
      </c>
      <c r="K91" s="265">
        <v>0</v>
      </c>
      <c r="L91" s="265">
        <v>0</v>
      </c>
      <c r="M91" s="265">
        <v>0</v>
      </c>
      <c r="N91" s="261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 x14ac:dyDescent="0.2">
      <c r="A92" s="103">
        <v>56</v>
      </c>
      <c r="B92" s="260">
        <v>5</v>
      </c>
      <c r="C92" s="261" t="s">
        <v>66</v>
      </c>
      <c r="D92" s="261" t="s">
        <v>179</v>
      </c>
      <c r="E92" s="266">
        <v>422177</v>
      </c>
      <c r="F92" s="263" t="s">
        <v>180</v>
      </c>
      <c r="G92" s="261" t="s">
        <v>38</v>
      </c>
      <c r="H92" s="261">
        <v>0</v>
      </c>
      <c r="I92" s="264">
        <v>0</v>
      </c>
      <c r="J92" s="265">
        <v>0</v>
      </c>
      <c r="K92" s="265">
        <v>0</v>
      </c>
      <c r="L92" s="265">
        <v>0</v>
      </c>
      <c r="M92" s="265">
        <v>0</v>
      </c>
      <c r="N92" s="261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1:48" x14ac:dyDescent="0.2">
      <c r="A93" s="103">
        <v>57</v>
      </c>
      <c r="B93" s="260">
        <v>6</v>
      </c>
      <c r="C93" s="261" t="s">
        <v>177</v>
      </c>
      <c r="D93" s="261" t="s">
        <v>178</v>
      </c>
      <c r="E93" s="266">
        <v>421295</v>
      </c>
      <c r="F93" s="263">
        <v>38150</v>
      </c>
      <c r="G93" s="261" t="s">
        <v>82</v>
      </c>
      <c r="H93" s="261">
        <v>0</v>
      </c>
      <c r="I93" s="264">
        <v>0</v>
      </c>
      <c r="J93" s="265">
        <v>0</v>
      </c>
      <c r="K93" s="265">
        <v>0</v>
      </c>
      <c r="L93" s="265">
        <v>0</v>
      </c>
      <c r="M93" s="265">
        <v>0</v>
      </c>
      <c r="N93" s="261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 x14ac:dyDescent="0.2">
      <c r="A94" s="103">
        <v>58</v>
      </c>
      <c r="B94" s="260">
        <v>7</v>
      </c>
      <c r="C94" s="261">
        <v>265</v>
      </c>
      <c r="D94" s="261" t="s">
        <v>122</v>
      </c>
      <c r="E94" s="266">
        <v>420188</v>
      </c>
      <c r="F94" s="263" t="s">
        <v>45</v>
      </c>
      <c r="G94" s="261" t="s">
        <v>46</v>
      </c>
      <c r="H94" s="261">
        <v>25</v>
      </c>
      <c r="I94" s="264">
        <v>0</v>
      </c>
      <c r="J94" s="265">
        <v>60</v>
      </c>
      <c r="K94" s="265">
        <v>15</v>
      </c>
      <c r="L94" s="265">
        <v>0</v>
      </c>
      <c r="M94" s="265">
        <v>40</v>
      </c>
      <c r="N94" s="261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48" x14ac:dyDescent="0.2">
      <c r="A95" s="103">
        <v>59</v>
      </c>
      <c r="B95" s="260">
        <v>8</v>
      </c>
      <c r="C95" s="261">
        <v>522</v>
      </c>
      <c r="D95" s="261" t="s">
        <v>148</v>
      </c>
      <c r="E95" s="266">
        <v>416990</v>
      </c>
      <c r="F95" s="263" t="s">
        <v>149</v>
      </c>
      <c r="G95" s="261" t="s">
        <v>38</v>
      </c>
      <c r="H95" s="261">
        <v>13</v>
      </c>
      <c r="I95" s="264">
        <v>0</v>
      </c>
      <c r="J95" s="265">
        <v>0</v>
      </c>
      <c r="K95" s="265">
        <v>0</v>
      </c>
      <c r="L95" s="265">
        <v>0</v>
      </c>
      <c r="M95" s="265">
        <v>13</v>
      </c>
      <c r="N95" s="261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 x14ac:dyDescent="0.2">
      <c r="A96" s="103">
        <v>60</v>
      </c>
      <c r="B96" s="260">
        <v>9</v>
      </c>
      <c r="C96" s="261">
        <v>132</v>
      </c>
      <c r="D96" s="261" t="s">
        <v>103</v>
      </c>
      <c r="E96" s="266">
        <v>423818</v>
      </c>
      <c r="F96" s="263" t="s">
        <v>104</v>
      </c>
      <c r="G96" s="261" t="s">
        <v>44</v>
      </c>
      <c r="H96" s="261">
        <v>64</v>
      </c>
      <c r="I96" s="264">
        <v>0</v>
      </c>
      <c r="J96" s="265">
        <v>63</v>
      </c>
      <c r="K96" s="265">
        <v>15.75</v>
      </c>
      <c r="L96" s="265">
        <v>0</v>
      </c>
      <c r="M96" s="265">
        <v>79.75</v>
      </c>
      <c r="N96" s="261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x14ac:dyDescent="0.2">
      <c r="A97" s="103">
        <v>61</v>
      </c>
      <c r="B97" s="260">
        <v>10</v>
      </c>
      <c r="C97" s="261">
        <v>109</v>
      </c>
      <c r="D97" s="261" t="s">
        <v>97</v>
      </c>
      <c r="E97" s="266">
        <v>424465</v>
      </c>
      <c r="F97" s="263" t="s">
        <v>98</v>
      </c>
      <c r="G97" s="261" t="s">
        <v>44</v>
      </c>
      <c r="H97" s="261">
        <v>65</v>
      </c>
      <c r="I97" s="264">
        <v>0</v>
      </c>
      <c r="J97" s="265">
        <v>120</v>
      </c>
      <c r="K97" s="265">
        <v>30</v>
      </c>
      <c r="L97" s="265">
        <v>0</v>
      </c>
      <c r="M97" s="265">
        <v>95</v>
      </c>
      <c r="N97" s="261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x14ac:dyDescent="0.2">
      <c r="A98" s="103">
        <v>62</v>
      </c>
      <c r="B98" s="260">
        <v>11</v>
      </c>
      <c r="C98" s="261" t="s">
        <v>174</v>
      </c>
      <c r="D98" s="261" t="s">
        <v>186</v>
      </c>
      <c r="E98" s="266">
        <v>425294</v>
      </c>
      <c r="F98" s="263">
        <v>38033</v>
      </c>
      <c r="G98" s="261" t="s">
        <v>83</v>
      </c>
      <c r="H98" s="261">
        <v>0</v>
      </c>
      <c r="I98" s="264">
        <v>0</v>
      </c>
      <c r="J98" s="265">
        <v>0</v>
      </c>
      <c r="K98" s="265">
        <v>0</v>
      </c>
      <c r="L98" s="265">
        <v>0</v>
      </c>
      <c r="M98" s="265">
        <v>0</v>
      </c>
      <c r="N98" s="261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48" x14ac:dyDescent="0.2">
      <c r="A99" s="103">
        <v>63</v>
      </c>
      <c r="B99" s="260">
        <v>12</v>
      </c>
      <c r="C99" s="261">
        <v>146</v>
      </c>
      <c r="D99" s="261" t="s">
        <v>107</v>
      </c>
      <c r="E99" s="266">
        <v>429353</v>
      </c>
      <c r="F99" s="263" t="s">
        <v>108</v>
      </c>
      <c r="G99" s="261" t="s">
        <v>38</v>
      </c>
      <c r="H99" s="261">
        <v>52</v>
      </c>
      <c r="I99" s="264">
        <v>0</v>
      </c>
      <c r="J99" s="265">
        <v>83</v>
      </c>
      <c r="K99" s="265">
        <v>20.75</v>
      </c>
      <c r="L99" s="265">
        <v>0</v>
      </c>
      <c r="M99" s="265">
        <v>72.75</v>
      </c>
      <c r="N99" s="261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1:48" x14ac:dyDescent="0.2">
      <c r="A100" s="95"/>
      <c r="B100" s="95"/>
      <c r="C100" s="96"/>
      <c r="D100" s="96"/>
      <c r="E100" s="100"/>
      <c r="F100" s="97"/>
      <c r="G100" s="96"/>
      <c r="H100" s="96"/>
      <c r="I100" s="98"/>
      <c r="J100" s="99"/>
      <c r="K100" s="99"/>
      <c r="L100" s="99"/>
      <c r="M100" s="99"/>
      <c r="N100" s="96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1:48" x14ac:dyDescent="0.2">
      <c r="A101" s="95"/>
      <c r="B101" s="95"/>
      <c r="C101" s="96"/>
      <c r="D101" s="96"/>
      <c r="E101" s="100"/>
      <c r="F101" s="97"/>
      <c r="G101" s="96"/>
      <c r="H101" s="96"/>
      <c r="I101" s="98"/>
      <c r="J101" s="99"/>
      <c r="K101" s="99"/>
      <c r="L101" s="99"/>
      <c r="M101" s="99"/>
      <c r="N101" s="96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 x14ac:dyDescent="0.2">
      <c r="A102" s="95"/>
      <c r="B102" s="95"/>
      <c r="C102" s="96"/>
      <c r="D102" s="96"/>
      <c r="E102" s="100"/>
      <c r="F102" s="97"/>
      <c r="G102" s="96"/>
      <c r="H102" s="96"/>
      <c r="I102" s="98"/>
      <c r="J102" s="99"/>
      <c r="K102" s="99"/>
      <c r="L102" s="99"/>
      <c r="M102" s="99"/>
      <c r="N102" s="96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1:48" x14ac:dyDescent="0.2">
      <c r="A103" s="95"/>
      <c r="B103" s="95"/>
      <c r="C103" s="96"/>
      <c r="D103" s="96"/>
      <c r="E103" s="100"/>
      <c r="F103" s="97"/>
      <c r="G103" s="96"/>
      <c r="H103" s="96"/>
      <c r="I103" s="98"/>
      <c r="J103" s="99"/>
      <c r="K103" s="99"/>
      <c r="L103" s="99"/>
      <c r="M103" s="99"/>
      <c r="N103" s="96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48" x14ac:dyDescent="0.2">
      <c r="A104" s="95"/>
      <c r="B104" s="95"/>
      <c r="C104" s="96"/>
      <c r="D104" s="96"/>
      <c r="E104" s="100"/>
      <c r="F104" s="97"/>
      <c r="G104" s="96"/>
      <c r="H104" s="96"/>
      <c r="I104" s="98"/>
      <c r="J104" s="99"/>
      <c r="K104" s="99"/>
      <c r="L104" s="99"/>
      <c r="M104" s="99"/>
      <c r="N104" s="96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1:48" x14ac:dyDescent="0.2">
      <c r="A105" s="95"/>
      <c r="B105" s="95"/>
      <c r="C105" s="96"/>
      <c r="D105" s="96"/>
      <c r="E105" s="100"/>
      <c r="F105" s="97"/>
      <c r="G105" s="96"/>
      <c r="H105" s="96"/>
      <c r="I105" s="98"/>
      <c r="J105" s="99"/>
      <c r="K105" s="99"/>
      <c r="L105" s="99"/>
      <c r="M105" s="99"/>
      <c r="N105" s="96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 x14ac:dyDescent="0.2">
      <c r="A106" s="95"/>
      <c r="B106" s="95"/>
      <c r="C106" s="96"/>
      <c r="D106" s="96"/>
      <c r="E106" s="100"/>
      <c r="F106" s="97"/>
      <c r="G106" s="96"/>
      <c r="H106" s="96"/>
      <c r="I106" s="98"/>
      <c r="J106" s="99"/>
      <c r="K106" s="99"/>
      <c r="L106" s="99"/>
      <c r="M106" s="99"/>
      <c r="N106" s="96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1:48" x14ac:dyDescent="0.2">
      <c r="A107" s="95"/>
      <c r="B107" s="95"/>
      <c r="C107" s="96"/>
      <c r="D107" s="96"/>
      <c r="E107" s="100"/>
      <c r="F107" s="97"/>
      <c r="G107" s="96"/>
      <c r="H107" s="96"/>
      <c r="I107" s="98"/>
      <c r="J107" s="99"/>
      <c r="K107" s="99"/>
      <c r="L107" s="99"/>
      <c r="M107" s="99"/>
      <c r="N107" s="96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 x14ac:dyDescent="0.2">
      <c r="A108" s="95"/>
      <c r="B108" s="95"/>
      <c r="C108" s="96"/>
      <c r="D108" s="96"/>
      <c r="E108" s="100"/>
      <c r="F108" s="97"/>
      <c r="G108" s="96"/>
      <c r="H108" s="96"/>
      <c r="I108" s="98"/>
      <c r="J108" s="99"/>
      <c r="K108" s="99"/>
      <c r="L108" s="99"/>
      <c r="M108" s="99"/>
      <c r="N108" s="96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:48" x14ac:dyDescent="0.2">
      <c r="A109" s="95"/>
      <c r="B109" s="95"/>
      <c r="C109" s="96"/>
      <c r="D109" s="96"/>
      <c r="E109" s="100"/>
      <c r="F109" s="97"/>
      <c r="G109" s="96"/>
      <c r="H109" s="96"/>
      <c r="I109" s="98"/>
      <c r="J109" s="99"/>
      <c r="K109" s="99"/>
      <c r="L109" s="99"/>
      <c r="M109" s="99"/>
      <c r="N109" s="96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 x14ac:dyDescent="0.2">
      <c r="A110" s="95"/>
      <c r="B110" s="95"/>
      <c r="C110" s="96"/>
      <c r="D110" s="96"/>
      <c r="E110" s="100"/>
      <c r="F110" s="97"/>
      <c r="G110" s="96"/>
      <c r="H110" s="96"/>
      <c r="I110" s="98"/>
      <c r="J110" s="99"/>
      <c r="K110" s="99"/>
      <c r="L110" s="99"/>
      <c r="M110" s="99"/>
      <c r="N110" s="96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:48" x14ac:dyDescent="0.2">
      <c r="A111" s="95"/>
      <c r="B111" s="95"/>
      <c r="C111" s="96"/>
      <c r="D111" s="96"/>
      <c r="E111" s="100"/>
      <c r="F111" s="97"/>
      <c r="G111" s="96"/>
      <c r="H111" s="96"/>
      <c r="I111" s="98"/>
      <c r="J111" s="99"/>
      <c r="K111" s="99"/>
      <c r="L111" s="99"/>
      <c r="M111" s="99"/>
      <c r="N111" s="96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:48" x14ac:dyDescent="0.2">
      <c r="A112" s="95"/>
      <c r="B112" s="95"/>
      <c r="C112" s="96"/>
      <c r="D112" s="96"/>
      <c r="E112" s="100"/>
      <c r="F112" s="97"/>
      <c r="G112" s="96"/>
      <c r="H112" s="96"/>
      <c r="I112" s="98"/>
      <c r="J112" s="99"/>
      <c r="K112" s="99"/>
      <c r="L112" s="99"/>
      <c r="M112" s="99"/>
      <c r="N112" s="96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1:48" x14ac:dyDescent="0.2">
      <c r="A113" s="103"/>
      <c r="B113" s="95"/>
      <c r="C113" s="96"/>
      <c r="D113" s="96"/>
      <c r="E113" s="100"/>
      <c r="F113" s="97"/>
      <c r="G113" s="96"/>
      <c r="H113" s="96"/>
      <c r="I113" s="98"/>
      <c r="J113" s="99"/>
      <c r="K113" s="99"/>
      <c r="L113" s="99"/>
      <c r="M113" s="99"/>
      <c r="N113" s="96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:48" x14ac:dyDescent="0.2">
      <c r="A114" s="61"/>
      <c r="B114" s="95"/>
      <c r="C114" s="96"/>
      <c r="D114" s="96"/>
      <c r="E114" s="100"/>
      <c r="F114" s="97"/>
      <c r="G114" s="96"/>
      <c r="H114" s="96"/>
      <c r="I114" s="98"/>
      <c r="J114" s="99"/>
      <c r="K114" s="99"/>
      <c r="L114" s="99"/>
      <c r="M114" s="99"/>
      <c r="N114" s="96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1:48" x14ac:dyDescent="0.2">
      <c r="A115" s="61"/>
      <c r="B115" s="95"/>
      <c r="C115" s="96"/>
      <c r="D115" s="96"/>
      <c r="E115" s="100"/>
      <c r="F115" s="97"/>
      <c r="G115" s="96"/>
      <c r="H115" s="96"/>
      <c r="I115" s="98"/>
      <c r="J115" s="99"/>
      <c r="K115" s="99"/>
      <c r="L115" s="99"/>
      <c r="M115" s="99"/>
      <c r="N115" s="96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48" x14ac:dyDescent="0.2">
      <c r="A116" s="61"/>
      <c r="B116" s="95"/>
      <c r="C116" s="96"/>
      <c r="D116" s="96"/>
      <c r="E116" s="100"/>
      <c r="F116" s="97"/>
      <c r="G116" s="96"/>
      <c r="H116" s="96"/>
      <c r="I116" s="98"/>
      <c r="J116" s="99"/>
      <c r="K116" s="99"/>
      <c r="L116" s="99"/>
      <c r="M116" s="99"/>
      <c r="N116" s="96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1:48" x14ac:dyDescent="0.2">
      <c r="A117" s="61"/>
      <c r="B117" s="95"/>
      <c r="C117" s="96"/>
      <c r="D117" s="96"/>
      <c r="E117" s="100"/>
      <c r="F117" s="97"/>
      <c r="G117" s="96"/>
      <c r="H117" s="96"/>
      <c r="I117" s="98"/>
      <c r="J117" s="99"/>
      <c r="K117" s="99"/>
      <c r="L117" s="99"/>
      <c r="M117" s="99"/>
      <c r="N117" s="96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:48" x14ac:dyDescent="0.2">
      <c r="A118" s="61"/>
      <c r="B118" s="95"/>
      <c r="C118" s="96"/>
      <c r="D118" s="96"/>
      <c r="E118" s="100"/>
      <c r="F118" s="97"/>
      <c r="G118" s="96"/>
      <c r="H118" s="96"/>
      <c r="I118" s="98"/>
      <c r="J118" s="99"/>
      <c r="K118" s="99"/>
      <c r="L118" s="99"/>
      <c r="M118" s="99"/>
      <c r="N118" s="9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48" x14ac:dyDescent="0.2">
      <c r="A119" s="61"/>
      <c r="B119" s="95"/>
      <c r="C119" s="96"/>
      <c r="D119" s="96"/>
      <c r="E119" s="100"/>
      <c r="F119" s="97"/>
      <c r="G119" s="96"/>
      <c r="H119" s="96"/>
      <c r="I119" s="98"/>
      <c r="J119" s="99"/>
      <c r="K119" s="99"/>
      <c r="L119" s="99"/>
      <c r="M119" s="99"/>
      <c r="N119" s="96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48" x14ac:dyDescent="0.2">
      <c r="A120" s="104"/>
      <c r="B120" s="102"/>
      <c r="C120" s="105"/>
      <c r="D120" s="106"/>
      <c r="E120" s="95"/>
      <c r="F120" s="107"/>
      <c r="G120" s="108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x14ac:dyDescent="0.2">
      <c r="A121" s="104"/>
      <c r="B121" s="95"/>
      <c r="C121" s="110"/>
      <c r="D121" s="112"/>
      <c r="E121" s="95"/>
      <c r="F121" s="107"/>
      <c r="G121" s="108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x14ac:dyDescent="0.2">
      <c r="A122" s="104"/>
      <c r="B122" s="95"/>
      <c r="C122" s="110"/>
      <c r="D122" s="112"/>
      <c r="E122" s="95"/>
      <c r="F122" s="107"/>
      <c r="G122" s="108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48" x14ac:dyDescent="0.2">
      <c r="A123" s="104"/>
      <c r="B123" s="95"/>
      <c r="C123" s="110"/>
      <c r="D123" s="112"/>
      <c r="E123" s="95"/>
      <c r="F123" s="107"/>
      <c r="G123" s="108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 x14ac:dyDescent="0.2">
      <c r="A124" s="104"/>
      <c r="B124" s="95"/>
      <c r="C124" s="110"/>
      <c r="D124" s="112"/>
      <c r="E124" s="95"/>
      <c r="F124" s="107"/>
      <c r="G124" s="108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 x14ac:dyDescent="0.2">
      <c r="A125" s="104"/>
      <c r="B125" s="95"/>
      <c r="C125" s="110"/>
      <c r="D125" s="112"/>
      <c r="E125" s="95"/>
      <c r="F125" s="107"/>
      <c r="G125" s="108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 x14ac:dyDescent="0.2">
      <c r="A126" s="104"/>
      <c r="B126" s="95"/>
      <c r="C126" s="110"/>
      <c r="D126" s="112"/>
      <c r="E126" s="95"/>
      <c r="F126" s="107"/>
      <c r="G126" s="108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:48" x14ac:dyDescent="0.2">
      <c r="A127" s="104"/>
      <c r="B127" s="95"/>
      <c r="C127" s="110"/>
      <c r="D127" s="112"/>
      <c r="E127" s="95"/>
      <c r="F127" s="107"/>
      <c r="G127" s="108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48" x14ac:dyDescent="0.2">
      <c r="A128" s="104"/>
      <c r="B128" s="95"/>
      <c r="C128" s="110"/>
      <c r="D128" s="112"/>
      <c r="E128" s="95"/>
      <c r="F128" s="107"/>
      <c r="G128" s="108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</sheetData>
  <autoFilter ref="A56:AV56">
    <sortState ref="A60:AV96">
      <sortCondition ref="B59"/>
    </sortState>
  </autoFilter>
  <mergeCells count="11">
    <mergeCell ref="D47:H47"/>
    <mergeCell ref="E48:F48"/>
    <mergeCell ref="D51:J51"/>
    <mergeCell ref="B1:K1"/>
    <mergeCell ref="B2:K3"/>
    <mergeCell ref="C4:K4"/>
    <mergeCell ref="E5:F5"/>
    <mergeCell ref="E6:F6"/>
    <mergeCell ref="E7:F7"/>
    <mergeCell ref="H7:J7"/>
    <mergeCell ref="C8:H8"/>
  </mergeCells>
  <conditionalFormatting sqref="E16:E44">
    <cfRule type="duplicateValues" dxfId="215" priority="109"/>
  </conditionalFormatting>
  <conditionalFormatting sqref="E57:E1048576 E16:E45 E13 F56">
    <cfRule type="duplicateValues" dxfId="214" priority="105"/>
    <cfRule type="duplicateValues" dxfId="213" priority="106"/>
    <cfRule type="duplicateValues" dxfId="212" priority="108"/>
  </conditionalFormatting>
  <conditionalFormatting sqref="E16:E36">
    <cfRule type="duplicateValues" dxfId="211" priority="107"/>
  </conditionalFormatting>
  <conditionalFormatting sqref="E58">
    <cfRule type="duplicateValues" dxfId="210" priority="101"/>
    <cfRule type="duplicateValues" dxfId="209" priority="102"/>
    <cfRule type="duplicateValues" dxfId="208" priority="103"/>
  </conditionalFormatting>
  <conditionalFormatting sqref="E58">
    <cfRule type="duplicateValues" dxfId="207" priority="104"/>
  </conditionalFormatting>
  <conditionalFormatting sqref="E59">
    <cfRule type="duplicateValues" dxfId="206" priority="97"/>
    <cfRule type="duplicateValues" dxfId="205" priority="98"/>
    <cfRule type="duplicateValues" dxfId="204" priority="99"/>
  </conditionalFormatting>
  <conditionalFormatting sqref="E59">
    <cfRule type="duplicateValues" dxfId="203" priority="100"/>
  </conditionalFormatting>
  <conditionalFormatting sqref="E60">
    <cfRule type="duplicateValues" dxfId="202" priority="93"/>
    <cfRule type="duplicateValues" dxfId="201" priority="94"/>
    <cfRule type="duplicateValues" dxfId="200" priority="95"/>
  </conditionalFormatting>
  <conditionalFormatting sqref="E60">
    <cfRule type="duplicateValues" dxfId="199" priority="96"/>
  </conditionalFormatting>
  <conditionalFormatting sqref="E64">
    <cfRule type="duplicateValues" dxfId="198" priority="91"/>
  </conditionalFormatting>
  <conditionalFormatting sqref="E16:E29">
    <cfRule type="duplicateValues" dxfId="197" priority="90"/>
  </conditionalFormatting>
  <conditionalFormatting sqref="E16:E29">
    <cfRule type="duplicateValues" dxfId="196" priority="87"/>
    <cfRule type="duplicateValues" dxfId="195" priority="88"/>
    <cfRule type="duplicateValues" dxfId="194" priority="89"/>
  </conditionalFormatting>
  <conditionalFormatting sqref="M57:M1048576 M1:M8 M13:M51">
    <cfRule type="duplicateValues" dxfId="193" priority="86"/>
  </conditionalFormatting>
  <conditionalFormatting sqref="D57:D1048576 D1:D7 D13:D51 E56">
    <cfRule type="duplicateValues" dxfId="192" priority="85"/>
  </conditionalFormatting>
  <conditionalFormatting sqref="E16:E36">
    <cfRule type="duplicateValues" dxfId="191" priority="82"/>
    <cfRule type="duplicateValues" dxfId="190" priority="83"/>
    <cfRule type="duplicateValues" dxfId="189" priority="84"/>
  </conditionalFormatting>
  <conditionalFormatting sqref="E14:E36">
    <cfRule type="duplicateValues" dxfId="188" priority="81"/>
  </conditionalFormatting>
  <conditionalFormatting sqref="E60">
    <cfRule type="duplicateValues" dxfId="187" priority="73"/>
    <cfRule type="duplicateValues" dxfId="186" priority="74"/>
    <cfRule type="duplicateValues" dxfId="185" priority="75"/>
  </conditionalFormatting>
  <conditionalFormatting sqref="E60">
    <cfRule type="duplicateValues" dxfId="184" priority="72"/>
  </conditionalFormatting>
  <conditionalFormatting sqref="E61">
    <cfRule type="duplicateValues" dxfId="183" priority="69"/>
    <cfRule type="duplicateValues" dxfId="182" priority="70"/>
    <cfRule type="duplicateValues" dxfId="181" priority="71"/>
  </conditionalFormatting>
  <conditionalFormatting sqref="E61">
    <cfRule type="duplicateValues" dxfId="180" priority="68"/>
  </conditionalFormatting>
  <conditionalFormatting sqref="E62">
    <cfRule type="duplicateValues" dxfId="179" priority="65"/>
    <cfRule type="duplicateValues" dxfId="178" priority="66"/>
    <cfRule type="duplicateValues" dxfId="177" priority="67"/>
  </conditionalFormatting>
  <conditionalFormatting sqref="E62">
    <cfRule type="duplicateValues" dxfId="176" priority="64"/>
  </conditionalFormatting>
  <conditionalFormatting sqref="E66">
    <cfRule type="duplicateValues" dxfId="175" priority="63"/>
  </conditionalFormatting>
  <conditionalFormatting sqref="E57:E58">
    <cfRule type="duplicateValues" dxfId="174" priority="62"/>
  </conditionalFormatting>
  <conditionalFormatting sqref="E57:E58">
    <cfRule type="duplicateValues" dxfId="173" priority="61"/>
  </conditionalFormatting>
  <conditionalFormatting sqref="E57:E58">
    <cfRule type="duplicateValues" dxfId="172" priority="58"/>
    <cfRule type="duplicateValues" dxfId="171" priority="59"/>
    <cfRule type="duplicateValues" dxfId="170" priority="60"/>
  </conditionalFormatting>
  <conditionalFormatting sqref="E57:E58">
    <cfRule type="duplicateValues" dxfId="169" priority="57"/>
  </conditionalFormatting>
  <conditionalFormatting sqref="E56:E1048576 E13:E51 E1:E7">
    <cfRule type="duplicateValues" dxfId="168" priority="19"/>
    <cfRule type="duplicateValues" dxfId="167" priority="20"/>
    <cfRule type="duplicateValues" dxfId="166" priority="56"/>
  </conditionalFormatting>
  <conditionalFormatting sqref="D56:D1048576 D13:D51 D1:D7">
    <cfRule type="duplicateValues" dxfId="165" priority="55"/>
  </conditionalFormatting>
  <conditionalFormatting sqref="F56">
    <cfRule type="duplicateValues" dxfId="164" priority="54"/>
  </conditionalFormatting>
  <conditionalFormatting sqref="H56">
    <cfRule type="duplicateValues" dxfId="163" priority="53"/>
  </conditionalFormatting>
  <conditionalFormatting sqref="F56">
    <cfRule type="duplicateValues" dxfId="162" priority="50"/>
    <cfRule type="duplicateValues" dxfId="161" priority="51"/>
    <cfRule type="duplicateValues" dxfId="160" priority="52"/>
  </conditionalFormatting>
  <conditionalFormatting sqref="G56">
    <cfRule type="duplicateValues" dxfId="159" priority="49"/>
  </conditionalFormatting>
  <conditionalFormatting sqref="E56">
    <cfRule type="duplicateValues" dxfId="158" priority="48"/>
  </conditionalFormatting>
  <conditionalFormatting sqref="E56">
    <cfRule type="duplicateValues" dxfId="157" priority="45"/>
    <cfRule type="duplicateValues" dxfId="156" priority="46"/>
    <cfRule type="duplicateValues" dxfId="155" priority="47"/>
  </conditionalFormatting>
  <conditionalFormatting sqref="G56">
    <cfRule type="duplicateValues" dxfId="154" priority="44"/>
  </conditionalFormatting>
  <conditionalFormatting sqref="E56">
    <cfRule type="duplicateValues" dxfId="153" priority="43"/>
  </conditionalFormatting>
  <conditionalFormatting sqref="E56">
    <cfRule type="duplicateValues" dxfId="152" priority="42"/>
  </conditionalFormatting>
  <conditionalFormatting sqref="G56">
    <cfRule type="duplicateValues" dxfId="151" priority="41"/>
  </conditionalFormatting>
  <conditionalFormatting sqref="E56">
    <cfRule type="duplicateValues" dxfId="150" priority="40"/>
  </conditionalFormatting>
  <conditionalFormatting sqref="E56">
    <cfRule type="duplicateValues" dxfId="149" priority="37"/>
    <cfRule type="duplicateValues" dxfId="148" priority="38"/>
    <cfRule type="duplicateValues" dxfId="147" priority="39"/>
  </conditionalFormatting>
  <conditionalFormatting sqref="D56">
    <cfRule type="duplicateValues" dxfId="146" priority="36"/>
  </conditionalFormatting>
  <conditionalFormatting sqref="G56">
    <cfRule type="duplicateValues" dxfId="145" priority="35"/>
  </conditionalFormatting>
  <conditionalFormatting sqref="E56">
    <cfRule type="duplicateValues" dxfId="144" priority="34"/>
  </conditionalFormatting>
  <conditionalFormatting sqref="E56">
    <cfRule type="duplicateValues" dxfId="143" priority="33"/>
  </conditionalFormatting>
  <conditionalFormatting sqref="G56">
    <cfRule type="duplicateValues" dxfId="142" priority="32"/>
  </conditionalFormatting>
  <conditionalFormatting sqref="E56">
    <cfRule type="duplicateValues" dxfId="141" priority="31"/>
  </conditionalFormatting>
  <conditionalFormatting sqref="E56">
    <cfRule type="duplicateValues" dxfId="140" priority="28"/>
    <cfRule type="duplicateValues" dxfId="139" priority="29"/>
    <cfRule type="duplicateValues" dxfId="138" priority="30"/>
  </conditionalFormatting>
  <conditionalFormatting sqref="D56">
    <cfRule type="duplicateValues" dxfId="137" priority="27"/>
  </conditionalFormatting>
  <conditionalFormatting sqref="E14:E35">
    <cfRule type="duplicateValues" dxfId="136" priority="25"/>
    <cfRule type="duplicateValues" dxfId="135" priority="26"/>
  </conditionalFormatting>
  <conditionalFormatting sqref="G9:G12">
    <cfRule type="duplicateValues" dxfId="134" priority="18"/>
  </conditionalFormatting>
  <conditionalFormatting sqref="E9:E12">
    <cfRule type="duplicateValues" dxfId="133" priority="17"/>
  </conditionalFormatting>
  <conditionalFormatting sqref="E9:E12">
    <cfRule type="duplicateValues" dxfId="132" priority="16"/>
  </conditionalFormatting>
  <conditionalFormatting sqref="G9:G12">
    <cfRule type="duplicateValues" dxfId="131" priority="15"/>
  </conditionalFormatting>
  <conditionalFormatting sqref="E9:E12">
    <cfRule type="duplicateValues" dxfId="130" priority="14"/>
  </conditionalFormatting>
  <conditionalFormatting sqref="E9:E12">
    <cfRule type="duplicateValues" dxfId="129" priority="11"/>
    <cfRule type="duplicateValues" dxfId="128" priority="12"/>
    <cfRule type="duplicateValues" dxfId="127" priority="13"/>
  </conditionalFormatting>
  <conditionalFormatting sqref="D9:D12">
    <cfRule type="duplicateValues" dxfId="126" priority="10"/>
  </conditionalFormatting>
  <conditionalFormatting sqref="G52:G55">
    <cfRule type="duplicateValues" dxfId="125" priority="9"/>
  </conditionalFormatting>
  <conditionalFormatting sqref="E52:E55">
    <cfRule type="duplicateValues" dxfId="124" priority="8"/>
  </conditionalFormatting>
  <conditionalFormatting sqref="E52:E55">
    <cfRule type="duplicateValues" dxfId="123" priority="7"/>
  </conditionalFormatting>
  <conditionalFormatting sqref="G52:G55">
    <cfRule type="duplicateValues" dxfId="122" priority="6"/>
  </conditionalFormatting>
  <conditionalFormatting sqref="E52:E55">
    <cfRule type="duplicateValues" dxfId="121" priority="5"/>
  </conditionalFormatting>
  <conditionalFormatting sqref="E52:E55">
    <cfRule type="duplicateValues" dxfId="120" priority="2"/>
    <cfRule type="duplicateValues" dxfId="119" priority="3"/>
    <cfRule type="duplicateValues" dxfId="118" priority="4"/>
  </conditionalFormatting>
  <conditionalFormatting sqref="D52:D55">
    <cfRule type="duplicateValues" dxfId="117" priority="1"/>
  </conditionalFormatting>
  <conditionalFormatting sqref="E57:E119 E16:E45 F56">
    <cfRule type="duplicateValues" dxfId="116" priority="317"/>
  </conditionalFormatting>
  <conditionalFormatting sqref="E64:E119">
    <cfRule type="duplicateValues" dxfId="115" priority="321"/>
  </conditionalFormatting>
  <conditionalFormatting sqref="E64:E90">
    <cfRule type="duplicateValues" dxfId="114" priority="323"/>
  </conditionalFormatting>
  <conditionalFormatting sqref="E57:E90">
    <cfRule type="duplicateValues" dxfId="113" priority="325"/>
    <cfRule type="duplicateValues" dxfId="112" priority="326"/>
    <cfRule type="duplicateValues" dxfId="111" priority="327"/>
  </conditionalFormatting>
  <conditionalFormatting sqref="E57:E90">
    <cfRule type="duplicateValues" dxfId="110" priority="331"/>
  </conditionalFormatting>
  <conditionalFormatting sqref="E57:E84">
    <cfRule type="duplicateValues" dxfId="109" priority="333"/>
    <cfRule type="duplicateValues" dxfId="108" priority="334"/>
  </conditionalFormatting>
  <pageMargins left="0" right="0" top="0" bottom="0.22" header="0" footer="0.28000000000000003"/>
  <pageSetup paperSize="9" orientation="portrait" horizontalDpi="300" verticalDpi="300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28"/>
  <sheetViews>
    <sheetView showZeros="0" tabSelected="1" zoomScale="120" zoomScaleNormal="120" workbookViewId="0">
      <selection activeCell="R17" sqref="R17"/>
    </sheetView>
  </sheetViews>
  <sheetFormatPr defaultColWidth="9.109375" defaultRowHeight="10.199999999999999" x14ac:dyDescent="0.2"/>
  <cols>
    <col min="1" max="1" width="3.6640625" style="1" customWidth="1"/>
    <col min="2" max="2" width="4.88671875" style="201" bestFit="1" customWidth="1"/>
    <col min="3" max="3" width="4.33203125" style="114" customWidth="1"/>
    <col min="4" max="4" width="23.5546875" style="115" bestFit="1" customWidth="1"/>
    <col min="5" max="5" width="9" style="202" customWidth="1"/>
    <col min="6" max="6" width="9.88671875" style="203" bestFit="1" customWidth="1"/>
    <col min="7" max="7" width="4.5546875" style="204" customWidth="1"/>
    <col min="8" max="8" width="4.44140625" style="109" customWidth="1"/>
    <col min="9" max="9" width="4.6640625" style="110" bestFit="1" customWidth="1"/>
    <col min="10" max="10" width="7.109375" style="110" bestFit="1" customWidth="1"/>
    <col min="11" max="11" width="7.5546875" style="205" bestFit="1" customWidth="1"/>
    <col min="12" max="12" width="7.6640625" style="205" bestFit="1" customWidth="1"/>
    <col min="13" max="13" width="6.44140625" style="205" customWidth="1"/>
    <col min="14" max="14" width="9.5546875" style="205" customWidth="1"/>
    <col min="15" max="17" width="1.33203125" style="1" bestFit="1" customWidth="1"/>
    <col min="18" max="18" width="21" style="1" customWidth="1"/>
    <col min="19" max="19" width="26" style="1" customWidth="1"/>
    <col min="20" max="20" width="4.5546875" style="1" customWidth="1"/>
    <col min="21" max="29" width="6.33203125" style="1" customWidth="1"/>
    <col min="30" max="30" width="9.5546875" style="1" customWidth="1"/>
    <col min="31" max="31" width="1.88671875" style="1" bestFit="1" customWidth="1"/>
    <col min="32" max="34" width="9.5546875" style="1" customWidth="1"/>
    <col min="35" max="35" width="9.5546875" style="1" bestFit="1" customWidth="1"/>
    <col min="36" max="36" width="6.6640625" style="1" bestFit="1" customWidth="1"/>
    <col min="37" max="39" width="9.109375" style="1" customWidth="1"/>
    <col min="40" max="16384" width="9.109375" style="1"/>
  </cols>
  <sheetData>
    <row r="1" spans="1:51" ht="11.1" customHeight="1" x14ac:dyDescent="0.2">
      <c r="B1" s="292" t="s">
        <v>0</v>
      </c>
      <c r="C1" s="283"/>
      <c r="D1" s="283"/>
      <c r="E1" s="283"/>
      <c r="F1" s="283"/>
      <c r="G1" s="283"/>
      <c r="H1" s="283"/>
      <c r="I1" s="283"/>
      <c r="J1" s="118"/>
      <c r="K1" s="118"/>
      <c r="L1" s="283"/>
      <c r="M1" s="284"/>
      <c r="N1" s="239"/>
    </row>
    <row r="2" spans="1:51" ht="11.1" customHeight="1" x14ac:dyDescent="0.2">
      <c r="B2" s="285" t="s">
        <v>1</v>
      </c>
      <c r="C2" s="286"/>
      <c r="D2" s="286"/>
      <c r="E2" s="286"/>
      <c r="F2" s="286"/>
      <c r="G2" s="286"/>
      <c r="H2" s="286"/>
      <c r="I2" s="286"/>
      <c r="J2" s="119"/>
      <c r="K2" s="119"/>
      <c r="L2" s="119"/>
      <c r="M2" s="120"/>
      <c r="N2" s="121"/>
    </row>
    <row r="3" spans="1:51" ht="11.1" customHeight="1" x14ac:dyDescent="0.2">
      <c r="B3" s="285"/>
      <c r="C3" s="286"/>
      <c r="D3" s="286"/>
      <c r="E3" s="286"/>
      <c r="F3" s="286"/>
      <c r="G3" s="286"/>
      <c r="H3" s="286"/>
      <c r="I3" s="286"/>
      <c r="J3" s="119"/>
      <c r="K3" s="119"/>
      <c r="L3" s="119"/>
      <c r="M3" s="120"/>
      <c r="N3" s="121"/>
    </row>
    <row r="4" spans="1:51" ht="11.1" customHeight="1" x14ac:dyDescent="0.3">
      <c r="B4" s="122"/>
      <c r="C4" s="123"/>
      <c r="D4" s="287" t="str">
        <f>BOYS!C4</f>
        <v>CHAMPIONSHIP SERIES CS7 U-18</v>
      </c>
      <c r="E4" s="287"/>
      <c r="F4" s="287"/>
      <c r="G4" s="287"/>
      <c r="H4" s="123"/>
      <c r="I4" s="123"/>
      <c r="J4" s="123"/>
      <c r="K4" s="123"/>
      <c r="L4" s="123"/>
      <c r="M4" s="124"/>
      <c r="N4" s="125"/>
      <c r="R4" s="240"/>
      <c r="S4" s="241"/>
      <c r="T4" s="104"/>
      <c r="U4" s="104"/>
      <c r="V4" s="104"/>
    </row>
    <row r="5" spans="1:51" ht="11.1" customHeight="1" x14ac:dyDescent="0.3">
      <c r="B5" s="126"/>
      <c r="C5" s="127"/>
      <c r="D5" s="128" t="s">
        <v>2</v>
      </c>
      <c r="E5" s="288">
        <f>BOYS!E5</f>
        <v>44256</v>
      </c>
      <c r="F5" s="288"/>
      <c r="G5" s="127"/>
      <c r="H5" s="127"/>
      <c r="I5" s="127"/>
      <c r="J5" s="127"/>
      <c r="K5" s="127"/>
      <c r="L5" s="127"/>
      <c r="M5" s="129"/>
      <c r="N5" s="130"/>
      <c r="R5" s="242"/>
      <c r="S5" s="241"/>
      <c r="T5" s="104"/>
      <c r="U5" s="104"/>
      <c r="V5" s="104"/>
    </row>
    <row r="6" spans="1:51" ht="11.1" customHeight="1" x14ac:dyDescent="0.3">
      <c r="B6" s="126"/>
      <c r="C6" s="127"/>
      <c r="D6" s="131" t="s">
        <v>3</v>
      </c>
      <c r="E6" s="132">
        <f>BOYS!E6</f>
        <v>44255</v>
      </c>
      <c r="F6" s="133" t="str">
        <f>'[1]BOYS LIST WITH POINT'!G6</f>
        <v>12:01pm to 02:00pm</v>
      </c>
      <c r="G6" s="127"/>
      <c r="H6" s="127"/>
      <c r="I6" s="127"/>
      <c r="J6" s="127"/>
      <c r="K6" s="127"/>
      <c r="L6" s="127"/>
      <c r="M6" s="129"/>
      <c r="N6" s="130"/>
      <c r="R6" s="240"/>
      <c r="S6" s="241"/>
      <c r="T6" s="104"/>
      <c r="U6" s="104"/>
      <c r="V6" s="104"/>
    </row>
    <row r="7" spans="1:51" ht="11.1" customHeight="1" x14ac:dyDescent="0.3">
      <c r="B7" s="134"/>
      <c r="C7" s="135"/>
      <c r="D7" s="131" t="s">
        <v>32</v>
      </c>
      <c r="E7" s="136">
        <f>BOYS!E7</f>
        <v>44256</v>
      </c>
      <c r="F7" s="137" t="str">
        <f>'[1]BOYS LIST WITH POINT'!G7</f>
        <v>FROM</v>
      </c>
      <c r="G7" s="289">
        <f>BOYS!H7</f>
        <v>44260</v>
      </c>
      <c r="H7" s="289"/>
      <c r="I7" s="123"/>
      <c r="J7" s="123"/>
      <c r="K7" s="135"/>
      <c r="L7" s="135"/>
      <c r="M7" s="138"/>
      <c r="N7" s="139"/>
      <c r="R7" s="240"/>
      <c r="S7" s="241"/>
      <c r="T7" s="104"/>
      <c r="U7" s="104"/>
      <c r="V7" s="104"/>
    </row>
    <row r="8" spans="1:51" ht="11.1" customHeight="1" thickBot="1" x14ac:dyDescent="0.35">
      <c r="B8" s="134"/>
      <c r="C8" s="135"/>
      <c r="D8" s="293" t="s">
        <v>90</v>
      </c>
      <c r="E8" s="293"/>
      <c r="F8" s="293"/>
      <c r="G8" s="293"/>
      <c r="H8" s="123"/>
      <c r="I8" s="123"/>
      <c r="J8" s="123"/>
      <c r="K8" s="135"/>
      <c r="L8" s="135"/>
      <c r="M8" s="138"/>
      <c r="N8" s="139"/>
      <c r="R8" s="240"/>
      <c r="S8" s="241"/>
      <c r="T8" s="104"/>
      <c r="U8" s="104"/>
      <c r="V8" s="104"/>
    </row>
    <row r="9" spans="1:51" ht="11.1" customHeight="1" x14ac:dyDescent="0.3">
      <c r="B9" s="140"/>
      <c r="C9" s="141"/>
      <c r="D9" s="142" t="s">
        <v>263</v>
      </c>
      <c r="E9" s="142"/>
      <c r="F9" s="143">
        <v>2003</v>
      </c>
      <c r="G9" s="142"/>
      <c r="H9" s="144" t="s">
        <v>7</v>
      </c>
      <c r="I9" s="144" t="s">
        <v>255</v>
      </c>
      <c r="J9" s="144" t="s">
        <v>7</v>
      </c>
      <c r="K9" s="144" t="s">
        <v>8</v>
      </c>
      <c r="L9" s="142"/>
      <c r="M9" s="142"/>
      <c r="N9" s="145"/>
      <c r="O9" s="104"/>
      <c r="P9" s="104"/>
      <c r="Q9" s="104"/>
      <c r="R9" s="240"/>
      <c r="S9" s="241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>
        <v>1</v>
      </c>
      <c r="AF9" s="104"/>
      <c r="AG9" s="104"/>
      <c r="AH9" s="104"/>
      <c r="AT9" s="104"/>
      <c r="AU9" s="104"/>
      <c r="AV9" s="104"/>
    </row>
    <row r="10" spans="1:51" ht="11.1" customHeight="1" x14ac:dyDescent="0.2">
      <c r="B10" s="146"/>
      <c r="C10" s="141"/>
      <c r="D10" s="142" t="s">
        <v>256</v>
      </c>
      <c r="E10" s="142"/>
      <c r="F10" s="142"/>
      <c r="G10" s="142"/>
      <c r="H10" s="144" t="s">
        <v>9</v>
      </c>
      <c r="I10" s="144" t="s">
        <v>264</v>
      </c>
      <c r="J10" s="144" t="s">
        <v>9</v>
      </c>
      <c r="K10" s="144" t="s">
        <v>9</v>
      </c>
      <c r="L10" s="144" t="s">
        <v>265</v>
      </c>
      <c r="M10" s="144"/>
      <c r="N10" s="147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T10" s="104"/>
      <c r="AU10" s="104"/>
      <c r="AV10" s="104"/>
    </row>
    <row r="11" spans="1:51" ht="11.1" customHeight="1" x14ac:dyDescent="0.2">
      <c r="B11" s="148"/>
      <c r="C11" s="149"/>
      <c r="D11" s="142"/>
      <c r="E11" s="142"/>
      <c r="F11" s="142"/>
      <c r="G11" s="142"/>
      <c r="H11" s="144" t="s">
        <v>266</v>
      </c>
      <c r="I11" s="144" t="s">
        <v>13</v>
      </c>
      <c r="J11" s="144" t="s">
        <v>267</v>
      </c>
      <c r="K11" s="144" t="s">
        <v>267</v>
      </c>
      <c r="L11" s="144" t="s">
        <v>258</v>
      </c>
      <c r="M11" s="144" t="s">
        <v>10</v>
      </c>
      <c r="N11" s="147"/>
      <c r="O11" s="104"/>
      <c r="P11" s="104"/>
      <c r="Q11" s="104"/>
      <c r="R11" s="243"/>
      <c r="S11" s="24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T11" s="104"/>
      <c r="AU11" s="104"/>
      <c r="AV11" s="104"/>
    </row>
    <row r="12" spans="1:51" ht="11.1" customHeight="1" thickBot="1" x14ac:dyDescent="0.25">
      <c r="B12" s="150" t="s">
        <v>14</v>
      </c>
      <c r="C12" s="141" t="s">
        <v>15</v>
      </c>
      <c r="D12" s="142" t="s">
        <v>259</v>
      </c>
      <c r="E12" s="144" t="s">
        <v>16</v>
      </c>
      <c r="F12" s="144" t="s">
        <v>260</v>
      </c>
      <c r="G12" s="144" t="s">
        <v>17</v>
      </c>
      <c r="H12" s="144" t="s">
        <v>13</v>
      </c>
      <c r="I12" s="144" t="s">
        <v>261</v>
      </c>
      <c r="J12" s="144" t="s">
        <v>13</v>
      </c>
      <c r="K12" s="144" t="s">
        <v>13</v>
      </c>
      <c r="L12" s="144" t="s">
        <v>268</v>
      </c>
      <c r="M12" s="144" t="s">
        <v>13</v>
      </c>
      <c r="N12" s="151" t="s">
        <v>33</v>
      </c>
      <c r="O12" s="104"/>
      <c r="P12" s="104"/>
      <c r="Q12" s="104"/>
      <c r="R12" s="243"/>
      <c r="S12" s="24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T12" s="104"/>
      <c r="AU12" s="104"/>
      <c r="AV12" s="104"/>
    </row>
    <row r="13" spans="1:51" ht="11.1" customHeight="1" x14ac:dyDescent="0.2">
      <c r="A13" s="1">
        <v>1</v>
      </c>
      <c r="B13" s="152">
        <v>1</v>
      </c>
      <c r="C13" s="44">
        <v>12</v>
      </c>
      <c r="D13" s="45" t="s">
        <v>190</v>
      </c>
      <c r="E13" s="153">
        <v>419588</v>
      </c>
      <c r="F13" s="154" t="s">
        <v>191</v>
      </c>
      <c r="G13" s="155" t="s">
        <v>44</v>
      </c>
      <c r="H13" s="90">
        <v>236</v>
      </c>
      <c r="I13" s="49">
        <v>0</v>
      </c>
      <c r="J13" s="44">
        <v>230</v>
      </c>
      <c r="K13" s="45">
        <v>57.5</v>
      </c>
      <c r="L13" s="45">
        <v>8</v>
      </c>
      <c r="M13" s="45">
        <v>301.5</v>
      </c>
      <c r="N13" s="156"/>
      <c r="O13" s="104"/>
      <c r="P13" s="104"/>
      <c r="Q13" s="104"/>
      <c r="R13" s="243"/>
      <c r="S13" s="24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T13" s="104"/>
      <c r="AU13" s="104"/>
      <c r="AV13" s="104"/>
    </row>
    <row r="14" spans="1:51" ht="11.1" customHeight="1" x14ac:dyDescent="0.2">
      <c r="A14" s="1">
        <v>2</v>
      </c>
      <c r="B14" s="52">
        <v>2</v>
      </c>
      <c r="C14" s="53">
        <v>82</v>
      </c>
      <c r="D14" s="53" t="s">
        <v>192</v>
      </c>
      <c r="E14" s="157">
        <v>424957</v>
      </c>
      <c r="F14" s="158" t="s">
        <v>193</v>
      </c>
      <c r="G14" s="53" t="s">
        <v>44</v>
      </c>
      <c r="H14" s="53">
        <v>109</v>
      </c>
      <c r="I14" s="56">
        <v>0</v>
      </c>
      <c r="J14" s="57">
        <v>35</v>
      </c>
      <c r="K14" s="57">
        <v>8.75</v>
      </c>
      <c r="L14" s="57">
        <v>0</v>
      </c>
      <c r="M14" s="57">
        <v>117.75</v>
      </c>
      <c r="N14" s="159"/>
      <c r="O14" s="113"/>
      <c r="P14" s="113"/>
      <c r="Q14" s="113"/>
      <c r="R14" s="243"/>
      <c r="S14" s="244"/>
      <c r="T14" s="95"/>
      <c r="U14" s="95"/>
      <c r="V14" s="95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60">
        <f t="shared" ref="AI14:AI34" ca="1" si="0">NOW()</f>
        <v>44250.621704861114</v>
      </c>
      <c r="AJ14" s="161" t="e">
        <f ca="1">SUM(AI14-#REF!)</f>
        <v>#REF!</v>
      </c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</row>
    <row r="15" spans="1:51" ht="11.1" customHeight="1" x14ac:dyDescent="0.2">
      <c r="A15" s="1">
        <v>3</v>
      </c>
      <c r="B15" s="52">
        <v>3</v>
      </c>
      <c r="C15" s="53">
        <v>109</v>
      </c>
      <c r="D15" s="53" t="s">
        <v>194</v>
      </c>
      <c r="E15" s="157">
        <v>419689</v>
      </c>
      <c r="F15" s="158" t="s">
        <v>195</v>
      </c>
      <c r="G15" s="53" t="s">
        <v>38</v>
      </c>
      <c r="H15" s="53">
        <v>75</v>
      </c>
      <c r="I15" s="56">
        <v>0</v>
      </c>
      <c r="J15" s="57">
        <v>95</v>
      </c>
      <c r="K15" s="57">
        <v>23.75</v>
      </c>
      <c r="L15" s="57">
        <v>0</v>
      </c>
      <c r="M15" s="57">
        <v>98.75</v>
      </c>
      <c r="N15" s="159"/>
      <c r="O15" s="95"/>
      <c r="P15" s="95"/>
      <c r="Q15" s="95"/>
      <c r="R15" s="243"/>
      <c r="S15" s="244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160">
        <f t="shared" ca="1" si="0"/>
        <v>44250.621704861114</v>
      </c>
      <c r="AJ15" s="161" t="e">
        <f ca="1">SUM(AI15-#REF!)</f>
        <v>#REF!</v>
      </c>
      <c r="AK15" s="113"/>
      <c r="AL15" s="113"/>
      <c r="AM15" s="113"/>
      <c r="AN15" s="113"/>
      <c r="AO15" s="113"/>
      <c r="AP15" s="113"/>
      <c r="AQ15" s="113"/>
      <c r="AR15" s="113"/>
      <c r="AS15" s="113"/>
      <c r="AT15" s="162"/>
      <c r="AU15" s="162"/>
      <c r="AV15" s="95"/>
      <c r="AW15" s="113"/>
      <c r="AX15" s="113"/>
      <c r="AY15" s="113"/>
    </row>
    <row r="16" spans="1:51" ht="11.1" customHeight="1" x14ac:dyDescent="0.2">
      <c r="A16" s="1">
        <v>4</v>
      </c>
      <c r="B16" s="52">
        <v>4</v>
      </c>
      <c r="C16" s="53">
        <v>135</v>
      </c>
      <c r="D16" s="53" t="s">
        <v>198</v>
      </c>
      <c r="E16" s="157">
        <v>421369</v>
      </c>
      <c r="F16" s="158" t="s">
        <v>199</v>
      </c>
      <c r="G16" s="53" t="s">
        <v>38</v>
      </c>
      <c r="H16" s="53">
        <v>74</v>
      </c>
      <c r="I16" s="56">
        <v>0</v>
      </c>
      <c r="J16" s="57">
        <v>40</v>
      </c>
      <c r="K16" s="57">
        <v>10</v>
      </c>
      <c r="L16" s="57">
        <v>1</v>
      </c>
      <c r="M16" s="57">
        <v>85</v>
      </c>
      <c r="N16" s="159"/>
      <c r="O16" s="104"/>
      <c r="P16" s="104"/>
      <c r="Q16" s="104"/>
      <c r="R16" s="243"/>
      <c r="S16" s="24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I16" s="163">
        <f t="shared" ca="1" si="0"/>
        <v>44250.621704861114</v>
      </c>
      <c r="AJ16" s="164" t="e">
        <f ca="1">SUM(AI16-#REF!)</f>
        <v>#REF!</v>
      </c>
      <c r="AT16" s="104"/>
      <c r="AU16" s="104"/>
      <c r="AV16" s="104"/>
    </row>
    <row r="17" spans="1:51" ht="11.1" customHeight="1" x14ac:dyDescent="0.2">
      <c r="A17" s="1">
        <v>5</v>
      </c>
      <c r="B17" s="52">
        <v>5</v>
      </c>
      <c r="C17" s="53">
        <v>195</v>
      </c>
      <c r="D17" s="53" t="s">
        <v>204</v>
      </c>
      <c r="E17" s="157">
        <v>426397</v>
      </c>
      <c r="F17" s="158" t="s">
        <v>67</v>
      </c>
      <c r="G17" s="53" t="s">
        <v>44</v>
      </c>
      <c r="H17" s="53">
        <v>49</v>
      </c>
      <c r="I17" s="56">
        <v>0</v>
      </c>
      <c r="J17" s="57">
        <v>38</v>
      </c>
      <c r="K17" s="57">
        <v>9.5</v>
      </c>
      <c r="L17" s="53">
        <v>0</v>
      </c>
      <c r="M17" s="57">
        <v>58.5</v>
      </c>
      <c r="N17" s="159"/>
      <c r="R17" s="247"/>
      <c r="S17" s="248"/>
      <c r="T17" s="104"/>
      <c r="U17" s="104"/>
      <c r="V17" s="104"/>
      <c r="AI17" s="163">
        <f t="shared" ca="1" si="0"/>
        <v>44250.621704861114</v>
      </c>
      <c r="AJ17" s="164" t="e">
        <f ca="1">SUM(AI17-#REF!)</f>
        <v>#REF!</v>
      </c>
    </row>
    <row r="18" spans="1:51" ht="11.1" customHeight="1" x14ac:dyDescent="0.2">
      <c r="A18" s="1">
        <v>6</v>
      </c>
      <c r="B18" s="52">
        <v>6</v>
      </c>
      <c r="C18" s="53">
        <v>198</v>
      </c>
      <c r="D18" s="53" t="s">
        <v>205</v>
      </c>
      <c r="E18" s="165">
        <v>426398</v>
      </c>
      <c r="F18" s="158" t="s">
        <v>68</v>
      </c>
      <c r="G18" s="53" t="s">
        <v>44</v>
      </c>
      <c r="H18" s="53">
        <v>48</v>
      </c>
      <c r="I18" s="56">
        <v>0</v>
      </c>
      <c r="J18" s="57">
        <v>38</v>
      </c>
      <c r="K18" s="57">
        <v>9.5</v>
      </c>
      <c r="L18" s="57">
        <v>0</v>
      </c>
      <c r="M18" s="57">
        <v>57.5</v>
      </c>
      <c r="N18" s="159"/>
      <c r="O18" s="166"/>
      <c r="P18" s="166"/>
      <c r="Q18" s="166"/>
      <c r="R18" s="243"/>
      <c r="S18" s="244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7">
        <f t="shared" ca="1" si="0"/>
        <v>44250.621704861114</v>
      </c>
      <c r="AJ18" s="168" t="e">
        <f ca="1">SUM(AI18-#REF!)</f>
        <v>#REF!</v>
      </c>
      <c r="AK18" s="169"/>
      <c r="AL18" s="169"/>
      <c r="AM18" s="169"/>
      <c r="AN18" s="169"/>
      <c r="AO18" s="169"/>
      <c r="AP18" s="169"/>
      <c r="AQ18" s="169"/>
      <c r="AR18" s="169"/>
      <c r="AS18" s="169"/>
      <c r="AT18" s="170"/>
      <c r="AU18" s="170"/>
      <c r="AV18" s="166"/>
      <c r="AW18" s="169"/>
      <c r="AX18" s="169"/>
      <c r="AY18" s="169"/>
    </row>
    <row r="19" spans="1:51" ht="11.1" customHeight="1" x14ac:dyDescent="0.2">
      <c r="A19" s="1">
        <v>7</v>
      </c>
      <c r="B19" s="52">
        <v>7</v>
      </c>
      <c r="C19" s="53">
        <v>211</v>
      </c>
      <c r="D19" s="53" t="s">
        <v>206</v>
      </c>
      <c r="E19" s="157">
        <v>428712</v>
      </c>
      <c r="F19" s="158" t="s">
        <v>207</v>
      </c>
      <c r="G19" s="53" t="s">
        <v>125</v>
      </c>
      <c r="H19" s="53">
        <v>47</v>
      </c>
      <c r="I19" s="56">
        <v>0</v>
      </c>
      <c r="J19" s="57">
        <v>25</v>
      </c>
      <c r="K19" s="57">
        <v>6.25</v>
      </c>
      <c r="L19" s="53">
        <v>0</v>
      </c>
      <c r="M19" s="57">
        <v>53.25</v>
      </c>
      <c r="N19" s="159"/>
      <c r="O19" s="104"/>
      <c r="P19" s="104"/>
      <c r="Q19" s="104"/>
      <c r="R19" s="243"/>
      <c r="S19" s="24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63">
        <f t="shared" ca="1" si="0"/>
        <v>44250.621704861114</v>
      </c>
      <c r="AJ19" s="164" t="e">
        <f ca="1">SUM(AI19-#REF!)</f>
        <v>#REF!</v>
      </c>
      <c r="AT19" s="171"/>
      <c r="AU19" s="171"/>
      <c r="AV19" s="104"/>
    </row>
    <row r="20" spans="1:51" ht="11.1" customHeight="1" x14ac:dyDescent="0.2">
      <c r="A20" s="1">
        <v>8</v>
      </c>
      <c r="B20" s="52">
        <v>8</v>
      </c>
      <c r="C20" s="53">
        <v>217</v>
      </c>
      <c r="D20" s="53" t="s">
        <v>70</v>
      </c>
      <c r="E20" s="157">
        <v>433822</v>
      </c>
      <c r="F20" s="158" t="s">
        <v>71</v>
      </c>
      <c r="G20" s="53" t="s">
        <v>44</v>
      </c>
      <c r="H20" s="53">
        <v>41</v>
      </c>
      <c r="I20" s="56">
        <v>0</v>
      </c>
      <c r="J20" s="57">
        <v>40</v>
      </c>
      <c r="K20" s="57">
        <v>10</v>
      </c>
      <c r="L20" s="57">
        <v>0</v>
      </c>
      <c r="M20" s="57">
        <v>51</v>
      </c>
      <c r="N20" s="159"/>
      <c r="O20" s="113"/>
      <c r="P20" s="113"/>
      <c r="Q20" s="113"/>
      <c r="R20" s="243"/>
      <c r="S20" s="244"/>
      <c r="T20" s="95"/>
      <c r="U20" s="95"/>
      <c r="V20" s="95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60">
        <f t="shared" ca="1" si="0"/>
        <v>44250.621704861114</v>
      </c>
      <c r="AJ20" s="161" t="e">
        <f ca="1">SUM(AI20-#REF!)</f>
        <v>#REF!</v>
      </c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</row>
    <row r="21" spans="1:51" ht="11.1" customHeight="1" x14ac:dyDescent="0.2">
      <c r="A21" s="1">
        <v>9</v>
      </c>
      <c r="B21" s="52">
        <v>9</v>
      </c>
      <c r="C21" s="53">
        <v>233</v>
      </c>
      <c r="D21" s="53" t="s">
        <v>210</v>
      </c>
      <c r="E21" s="157">
        <v>422780</v>
      </c>
      <c r="F21" s="158" t="s">
        <v>104</v>
      </c>
      <c r="G21" s="53" t="s">
        <v>44</v>
      </c>
      <c r="H21" s="53">
        <v>38</v>
      </c>
      <c r="I21" s="56">
        <v>0</v>
      </c>
      <c r="J21" s="57">
        <v>35</v>
      </c>
      <c r="K21" s="57">
        <v>8.75</v>
      </c>
      <c r="L21" s="57">
        <v>0</v>
      </c>
      <c r="M21" s="57">
        <v>46.75</v>
      </c>
      <c r="N21" s="159"/>
      <c r="O21" s="104"/>
      <c r="P21" s="104"/>
      <c r="Q21" s="104"/>
      <c r="R21" s="243"/>
      <c r="S21" s="24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63">
        <f t="shared" ca="1" si="0"/>
        <v>44250.621704861114</v>
      </c>
      <c r="AJ21" s="164" t="e">
        <f ca="1">SUM(AI21-#REF!)</f>
        <v>#REF!</v>
      </c>
      <c r="AT21" s="171"/>
      <c r="AU21" s="171"/>
      <c r="AV21" s="104"/>
    </row>
    <row r="22" spans="1:51" ht="11.1" customHeight="1" x14ac:dyDescent="0.2">
      <c r="A22" s="1">
        <v>10</v>
      </c>
      <c r="B22" s="52">
        <v>10</v>
      </c>
      <c r="C22" s="53">
        <v>259</v>
      </c>
      <c r="D22" s="53" t="s">
        <v>211</v>
      </c>
      <c r="E22" s="157">
        <v>423443</v>
      </c>
      <c r="F22" s="158" t="s">
        <v>212</v>
      </c>
      <c r="G22" s="53" t="s">
        <v>38</v>
      </c>
      <c r="H22" s="53">
        <v>36</v>
      </c>
      <c r="I22" s="56">
        <v>0</v>
      </c>
      <c r="J22" s="57">
        <v>20</v>
      </c>
      <c r="K22" s="57">
        <v>5</v>
      </c>
      <c r="L22" s="57">
        <v>0</v>
      </c>
      <c r="M22" s="57">
        <v>41</v>
      </c>
      <c r="N22" s="159"/>
      <c r="O22" s="95"/>
      <c r="P22" s="95"/>
      <c r="Q22" s="95"/>
      <c r="R22" s="243"/>
      <c r="S22" s="24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113"/>
      <c r="AE22" s="113"/>
      <c r="AF22" s="113"/>
      <c r="AG22" s="113"/>
      <c r="AH22" s="113"/>
      <c r="AI22" s="160">
        <f t="shared" ca="1" si="0"/>
        <v>44250.621704861114</v>
      </c>
      <c r="AJ22" s="161" t="e">
        <f ca="1">SUM(AI22-#REF!)</f>
        <v>#REF!</v>
      </c>
      <c r="AK22" s="113"/>
      <c r="AL22" s="113"/>
      <c r="AM22" s="113"/>
      <c r="AN22" s="113"/>
      <c r="AO22" s="113"/>
      <c r="AP22" s="113"/>
      <c r="AQ22" s="113"/>
      <c r="AR22" s="113"/>
      <c r="AS22" s="113"/>
      <c r="AT22" s="95"/>
      <c r="AU22" s="95"/>
      <c r="AV22" s="95"/>
      <c r="AW22" s="113"/>
      <c r="AX22" s="113"/>
      <c r="AY22" s="113"/>
    </row>
    <row r="23" spans="1:51" ht="11.1" customHeight="1" x14ac:dyDescent="0.2">
      <c r="A23" s="1">
        <v>11</v>
      </c>
      <c r="B23" s="52">
        <v>11</v>
      </c>
      <c r="C23" s="53">
        <v>270</v>
      </c>
      <c r="D23" s="53" t="s">
        <v>213</v>
      </c>
      <c r="E23" s="157">
        <v>427231</v>
      </c>
      <c r="F23" s="158" t="s">
        <v>214</v>
      </c>
      <c r="G23" s="53" t="s">
        <v>44</v>
      </c>
      <c r="H23" s="53">
        <v>31</v>
      </c>
      <c r="I23" s="56">
        <v>4</v>
      </c>
      <c r="J23" s="57">
        <v>15</v>
      </c>
      <c r="K23" s="57">
        <v>3.75</v>
      </c>
      <c r="L23" s="57">
        <v>0</v>
      </c>
      <c r="M23" s="57">
        <v>38.75</v>
      </c>
      <c r="N23" s="159"/>
      <c r="O23" s="104"/>
      <c r="P23" s="104"/>
      <c r="Q23" s="104"/>
      <c r="R23" s="243"/>
      <c r="S23" s="24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I23" s="163">
        <f t="shared" ca="1" si="0"/>
        <v>44250.621704861114</v>
      </c>
      <c r="AJ23" s="164" t="e">
        <f ca="1">SUM(AI23-#REF!)</f>
        <v>#REF!</v>
      </c>
      <c r="AT23" s="104"/>
      <c r="AU23" s="104"/>
      <c r="AV23" s="104"/>
    </row>
    <row r="24" spans="1:51" ht="11.1" customHeight="1" x14ac:dyDescent="0.2">
      <c r="A24" s="1">
        <v>12</v>
      </c>
      <c r="B24" s="52">
        <v>12</v>
      </c>
      <c r="C24" s="53">
        <v>321</v>
      </c>
      <c r="D24" s="53" t="s">
        <v>216</v>
      </c>
      <c r="E24" s="157">
        <v>423277</v>
      </c>
      <c r="F24" s="158" t="s">
        <v>217</v>
      </c>
      <c r="G24" s="53" t="s">
        <v>38</v>
      </c>
      <c r="H24" s="53">
        <v>21</v>
      </c>
      <c r="I24" s="56">
        <v>0</v>
      </c>
      <c r="J24" s="57">
        <v>35</v>
      </c>
      <c r="K24" s="57">
        <v>8.75</v>
      </c>
      <c r="L24" s="57">
        <v>0</v>
      </c>
      <c r="M24" s="57">
        <v>29.75</v>
      </c>
      <c r="N24" s="159"/>
      <c r="O24" s="104" t="s">
        <v>34</v>
      </c>
      <c r="P24" s="104"/>
      <c r="Q24" s="104"/>
      <c r="R24" s="243"/>
      <c r="S24" s="24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I24" s="163">
        <f t="shared" ca="1" si="0"/>
        <v>44250.621704861114</v>
      </c>
      <c r="AJ24" s="164" t="e">
        <f ca="1">SUM(AI24-#REF!)</f>
        <v>#REF!</v>
      </c>
      <c r="AT24" s="104"/>
      <c r="AU24" s="104"/>
      <c r="AV24" s="104"/>
    </row>
    <row r="25" spans="1:51" ht="11.1" customHeight="1" x14ac:dyDescent="0.2">
      <c r="A25" s="1">
        <v>13</v>
      </c>
      <c r="B25" s="52">
        <v>13</v>
      </c>
      <c r="C25" s="53">
        <v>342</v>
      </c>
      <c r="D25" s="53" t="s">
        <v>220</v>
      </c>
      <c r="E25" s="157">
        <v>420323</v>
      </c>
      <c r="F25" s="158" t="s">
        <v>221</v>
      </c>
      <c r="G25" s="53" t="s">
        <v>44</v>
      </c>
      <c r="H25" s="53">
        <v>18</v>
      </c>
      <c r="I25" s="56">
        <v>0</v>
      </c>
      <c r="J25" s="57">
        <v>33</v>
      </c>
      <c r="K25" s="57">
        <v>8.25</v>
      </c>
      <c r="L25" s="57">
        <v>0</v>
      </c>
      <c r="M25" s="57">
        <v>26.25</v>
      </c>
      <c r="N25" s="159"/>
      <c r="R25" s="243"/>
      <c r="S25" s="244"/>
      <c r="T25" s="104"/>
      <c r="U25" s="104"/>
      <c r="V25" s="104"/>
      <c r="AI25" s="163">
        <f t="shared" ca="1" si="0"/>
        <v>44250.621704861114</v>
      </c>
      <c r="AJ25" s="164" t="e">
        <f ca="1">SUM(AI25-#REF!)</f>
        <v>#REF!</v>
      </c>
    </row>
    <row r="26" spans="1:51" ht="11.1" customHeight="1" x14ac:dyDescent="0.2">
      <c r="A26" s="1">
        <v>14</v>
      </c>
      <c r="B26" s="52">
        <v>14</v>
      </c>
      <c r="C26" s="53">
        <v>353</v>
      </c>
      <c r="D26" s="53" t="s">
        <v>222</v>
      </c>
      <c r="E26" s="157">
        <v>418178</v>
      </c>
      <c r="F26" s="158" t="s">
        <v>223</v>
      </c>
      <c r="G26" s="53" t="s">
        <v>38</v>
      </c>
      <c r="H26" s="53">
        <v>16</v>
      </c>
      <c r="I26" s="56">
        <v>0</v>
      </c>
      <c r="J26" s="57">
        <v>35</v>
      </c>
      <c r="K26" s="57">
        <v>8.75</v>
      </c>
      <c r="L26" s="57">
        <v>0</v>
      </c>
      <c r="M26" s="57">
        <v>24.75</v>
      </c>
      <c r="N26" s="159"/>
      <c r="O26" s="95"/>
      <c r="P26" s="95"/>
      <c r="Q26" s="95"/>
      <c r="R26" s="243"/>
      <c r="S26" s="244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113"/>
      <c r="AE26" s="113"/>
      <c r="AF26" s="113"/>
      <c r="AG26" s="113"/>
      <c r="AH26" s="113"/>
      <c r="AI26" s="160">
        <f t="shared" ca="1" si="0"/>
        <v>44250.621704861114</v>
      </c>
      <c r="AJ26" s="161" t="e">
        <f ca="1">SUM(AI26-#REF!)</f>
        <v>#REF!</v>
      </c>
      <c r="AK26" s="113"/>
      <c r="AL26" s="113"/>
      <c r="AM26" s="113"/>
      <c r="AN26" s="113"/>
      <c r="AO26" s="113"/>
      <c r="AP26" s="113"/>
      <c r="AQ26" s="113"/>
      <c r="AR26" s="113"/>
      <c r="AS26" s="113"/>
      <c r="AT26" s="95"/>
      <c r="AU26" s="95"/>
      <c r="AV26" s="95"/>
      <c r="AW26" s="113"/>
      <c r="AX26" s="113"/>
      <c r="AY26" s="113"/>
    </row>
    <row r="27" spans="1:51" ht="11.1" customHeight="1" x14ac:dyDescent="0.3">
      <c r="A27" s="1">
        <v>15</v>
      </c>
      <c r="B27" s="52">
        <v>15</v>
      </c>
      <c r="C27" s="53">
        <v>359</v>
      </c>
      <c r="D27" s="53" t="s">
        <v>224</v>
      </c>
      <c r="E27" s="157">
        <v>427060</v>
      </c>
      <c r="F27" s="158" t="s">
        <v>225</v>
      </c>
      <c r="G27" s="53" t="s">
        <v>44</v>
      </c>
      <c r="H27" s="53">
        <v>24</v>
      </c>
      <c r="I27" s="56">
        <v>0</v>
      </c>
      <c r="J27" s="57">
        <v>0</v>
      </c>
      <c r="K27" s="57">
        <v>0</v>
      </c>
      <c r="L27" s="57">
        <v>0</v>
      </c>
      <c r="M27" s="57">
        <v>24</v>
      </c>
      <c r="N27" s="159"/>
      <c r="R27" s="240"/>
      <c r="S27" s="241"/>
      <c r="T27" s="104"/>
      <c r="U27" s="104"/>
      <c r="V27" s="104"/>
      <c r="AI27" s="163">
        <f t="shared" ca="1" si="0"/>
        <v>44250.621704861114</v>
      </c>
      <c r="AJ27" s="164" t="e">
        <f ca="1">SUM(AI27-#REF!)</f>
        <v>#REF!</v>
      </c>
    </row>
    <row r="28" spans="1:51" ht="11.1" customHeight="1" x14ac:dyDescent="0.3">
      <c r="A28" s="1">
        <v>16</v>
      </c>
      <c r="B28" s="52">
        <v>16</v>
      </c>
      <c r="C28" s="53">
        <v>383</v>
      </c>
      <c r="D28" s="53" t="s">
        <v>226</v>
      </c>
      <c r="E28" s="165">
        <v>425617</v>
      </c>
      <c r="F28" s="158" t="s">
        <v>72</v>
      </c>
      <c r="G28" s="53" t="s">
        <v>38</v>
      </c>
      <c r="H28" s="53">
        <v>15</v>
      </c>
      <c r="I28" s="56">
        <v>0</v>
      </c>
      <c r="J28" s="57">
        <v>25</v>
      </c>
      <c r="K28" s="57">
        <v>6.25</v>
      </c>
      <c r="L28" s="57">
        <v>0</v>
      </c>
      <c r="M28" s="57">
        <v>21.25</v>
      </c>
      <c r="N28" s="159"/>
      <c r="O28" s="95"/>
      <c r="P28" s="95"/>
      <c r="Q28" s="95"/>
      <c r="R28" s="245"/>
      <c r="S28" s="241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113"/>
      <c r="AE28" s="113"/>
      <c r="AF28" s="113"/>
      <c r="AG28" s="113"/>
      <c r="AH28" s="113"/>
      <c r="AI28" s="160">
        <f t="shared" ca="1" si="0"/>
        <v>44250.621704861114</v>
      </c>
      <c r="AJ28" s="161" t="e">
        <f ca="1">SUM(AI28-#REF!)</f>
        <v>#REF!</v>
      </c>
      <c r="AK28" s="113"/>
      <c r="AL28" s="113"/>
      <c r="AM28" s="113"/>
      <c r="AN28" s="113"/>
      <c r="AO28" s="113"/>
      <c r="AP28" s="113"/>
      <c r="AQ28" s="113"/>
      <c r="AR28" s="113"/>
      <c r="AS28" s="113"/>
      <c r="AT28" s="95"/>
      <c r="AU28" s="95"/>
      <c r="AV28" s="95"/>
      <c r="AW28" s="113"/>
      <c r="AX28" s="113"/>
      <c r="AY28" s="113"/>
    </row>
    <row r="29" spans="1:51" ht="11.1" customHeight="1" x14ac:dyDescent="0.2">
      <c r="A29" s="1">
        <v>17</v>
      </c>
      <c r="B29" s="52">
        <v>17</v>
      </c>
      <c r="C29" s="53">
        <v>413</v>
      </c>
      <c r="D29" s="53" t="s">
        <v>227</v>
      </c>
      <c r="E29" s="157">
        <v>418277</v>
      </c>
      <c r="F29" s="158" t="s">
        <v>228</v>
      </c>
      <c r="G29" s="53" t="s">
        <v>38</v>
      </c>
      <c r="H29" s="53">
        <v>14</v>
      </c>
      <c r="I29" s="56">
        <v>0</v>
      </c>
      <c r="J29" s="57">
        <v>20</v>
      </c>
      <c r="K29" s="57">
        <v>5</v>
      </c>
      <c r="L29" s="57">
        <v>0</v>
      </c>
      <c r="M29" s="57">
        <v>19</v>
      </c>
      <c r="N29" s="159"/>
      <c r="R29" s="104"/>
      <c r="S29" s="104"/>
      <c r="T29" s="104"/>
      <c r="U29" s="104"/>
      <c r="V29" s="104"/>
      <c r="AI29" s="163">
        <f t="shared" ca="1" si="0"/>
        <v>44250.621704861114</v>
      </c>
      <c r="AJ29" s="164" t="e">
        <f ca="1">SUM(AI29-#REF!)</f>
        <v>#REF!</v>
      </c>
    </row>
    <row r="30" spans="1:51" ht="11.1" customHeight="1" x14ac:dyDescent="0.2">
      <c r="A30" s="1">
        <v>18</v>
      </c>
      <c r="B30" s="52">
        <v>18</v>
      </c>
      <c r="C30" s="53">
        <v>450</v>
      </c>
      <c r="D30" s="53" t="s">
        <v>230</v>
      </c>
      <c r="E30" s="157">
        <v>422332</v>
      </c>
      <c r="F30" s="158" t="s">
        <v>231</v>
      </c>
      <c r="G30" s="53" t="s">
        <v>38</v>
      </c>
      <c r="H30" s="53">
        <v>10</v>
      </c>
      <c r="I30" s="56">
        <v>0</v>
      </c>
      <c r="J30" s="57">
        <v>20</v>
      </c>
      <c r="K30" s="57">
        <v>5</v>
      </c>
      <c r="L30" s="57">
        <v>0</v>
      </c>
      <c r="M30" s="57">
        <v>15</v>
      </c>
      <c r="N30" s="159"/>
      <c r="O30" s="113"/>
      <c r="P30" s="113"/>
      <c r="Q30" s="113"/>
      <c r="R30" s="95"/>
      <c r="S30" s="95"/>
      <c r="T30" s="95"/>
      <c r="U30" s="95"/>
      <c r="V30" s="95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60">
        <f t="shared" ca="1" si="0"/>
        <v>44250.621704861114</v>
      </c>
      <c r="AJ30" s="161" t="e">
        <f ca="1">SUM(AI30-#REF!)</f>
        <v>#REF!</v>
      </c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</row>
    <row r="31" spans="1:51" ht="11.1" customHeight="1" x14ac:dyDescent="0.2">
      <c r="A31" s="1">
        <v>19</v>
      </c>
      <c r="B31" s="52">
        <v>19</v>
      </c>
      <c r="C31" s="53">
        <v>469</v>
      </c>
      <c r="D31" s="53" t="s">
        <v>232</v>
      </c>
      <c r="E31" s="172">
        <v>421517</v>
      </c>
      <c r="F31" s="158" t="s">
        <v>233</v>
      </c>
      <c r="G31" s="53" t="s">
        <v>38</v>
      </c>
      <c r="H31" s="53">
        <v>10</v>
      </c>
      <c r="I31" s="56">
        <v>0</v>
      </c>
      <c r="J31" s="57">
        <v>15</v>
      </c>
      <c r="K31" s="57">
        <v>3.75</v>
      </c>
      <c r="L31" s="57">
        <v>0</v>
      </c>
      <c r="M31" s="57">
        <v>13.75</v>
      </c>
      <c r="N31" s="159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63">
        <f t="shared" ca="1" si="0"/>
        <v>44250.621704861114</v>
      </c>
      <c r="AJ31" s="164" t="e">
        <f ca="1">SUM(AI31-#REF!)</f>
        <v>#REF!</v>
      </c>
      <c r="AT31" s="104"/>
      <c r="AU31" s="104"/>
      <c r="AV31" s="104"/>
    </row>
    <row r="32" spans="1:51" ht="11.1" customHeight="1" x14ac:dyDescent="0.2">
      <c r="A32" s="1">
        <v>20</v>
      </c>
      <c r="B32" s="52">
        <v>20</v>
      </c>
      <c r="C32" s="53">
        <v>483</v>
      </c>
      <c r="D32" s="53" t="s">
        <v>234</v>
      </c>
      <c r="E32" s="173">
        <v>430277</v>
      </c>
      <c r="F32" s="158" t="s">
        <v>73</v>
      </c>
      <c r="G32" s="53" t="s">
        <v>44</v>
      </c>
      <c r="H32" s="53">
        <v>10</v>
      </c>
      <c r="I32" s="56">
        <v>0</v>
      </c>
      <c r="J32" s="57">
        <v>10</v>
      </c>
      <c r="K32" s="57">
        <v>2.5</v>
      </c>
      <c r="L32" s="57">
        <v>0</v>
      </c>
      <c r="M32" s="57">
        <v>12.5</v>
      </c>
      <c r="N32" s="159"/>
      <c r="R32" s="104"/>
      <c r="S32" s="104"/>
      <c r="T32" s="104"/>
      <c r="U32" s="104"/>
      <c r="V32" s="104"/>
      <c r="AI32" s="163">
        <f t="shared" ca="1" si="0"/>
        <v>44250.621704861114</v>
      </c>
      <c r="AJ32" s="164" t="e">
        <f ca="1">SUM(AI32-#REF!)</f>
        <v>#REF!</v>
      </c>
    </row>
    <row r="33" spans="1:51" ht="11.1" customHeight="1" x14ac:dyDescent="0.2">
      <c r="A33" s="1">
        <v>21</v>
      </c>
      <c r="B33" s="52">
        <v>21</v>
      </c>
      <c r="C33" s="53">
        <v>500</v>
      </c>
      <c r="D33" s="53" t="s">
        <v>237</v>
      </c>
      <c r="E33" s="157">
        <v>432242</v>
      </c>
      <c r="F33" s="158" t="s">
        <v>75</v>
      </c>
      <c r="G33" s="53" t="s">
        <v>44</v>
      </c>
      <c r="H33" s="53">
        <v>8</v>
      </c>
      <c r="I33" s="56">
        <v>0</v>
      </c>
      <c r="J33" s="57">
        <v>10</v>
      </c>
      <c r="K33" s="57">
        <v>2.5</v>
      </c>
      <c r="L33" s="57">
        <v>0</v>
      </c>
      <c r="M33" s="57">
        <v>10.5</v>
      </c>
      <c r="N33" s="159"/>
      <c r="O33" s="113"/>
      <c r="P33" s="113"/>
      <c r="Q33" s="113"/>
      <c r="R33" s="95"/>
      <c r="S33" s="95"/>
      <c r="T33" s="95"/>
      <c r="U33" s="95"/>
      <c r="V33" s="95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60">
        <f t="shared" ca="1" si="0"/>
        <v>44250.621704861114</v>
      </c>
      <c r="AJ33" s="161" t="e">
        <f ca="1">SUM(AI33-#REF!)</f>
        <v>#REF!</v>
      </c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</row>
    <row r="34" spans="1:51" ht="11.1" customHeight="1" x14ac:dyDescent="0.2">
      <c r="A34" s="1">
        <v>22</v>
      </c>
      <c r="B34" s="52">
        <v>22</v>
      </c>
      <c r="C34" s="53">
        <v>593</v>
      </c>
      <c r="D34" s="53" t="s">
        <v>239</v>
      </c>
      <c r="E34" s="165">
        <v>428678</v>
      </c>
      <c r="F34" s="158" t="s">
        <v>240</v>
      </c>
      <c r="G34" s="53" t="s">
        <v>44</v>
      </c>
      <c r="H34" s="53">
        <v>5</v>
      </c>
      <c r="I34" s="56">
        <v>0</v>
      </c>
      <c r="J34" s="57">
        <v>10</v>
      </c>
      <c r="K34" s="57">
        <v>2.5</v>
      </c>
      <c r="L34" s="57">
        <v>0</v>
      </c>
      <c r="M34" s="57">
        <v>7.5</v>
      </c>
      <c r="N34" s="159"/>
      <c r="O34" s="113"/>
      <c r="P34" s="113"/>
      <c r="Q34" s="113"/>
      <c r="R34" s="95"/>
      <c r="S34" s="95"/>
      <c r="T34" s="95"/>
      <c r="U34" s="95"/>
      <c r="V34" s="95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60">
        <f t="shared" ca="1" si="0"/>
        <v>44250.621704861114</v>
      </c>
      <c r="AJ34" s="161" t="e">
        <f ca="1">SUM(AI34-#REF!)</f>
        <v>#REF!</v>
      </c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</row>
    <row r="35" spans="1:51" ht="11.1" customHeight="1" x14ac:dyDescent="0.2">
      <c r="A35" s="1">
        <v>23</v>
      </c>
      <c r="B35" s="52">
        <v>23</v>
      </c>
      <c r="C35" s="53">
        <v>691</v>
      </c>
      <c r="D35" s="53" t="s">
        <v>243</v>
      </c>
      <c r="E35" s="157">
        <v>429851</v>
      </c>
      <c r="F35" s="158" t="s">
        <v>81</v>
      </c>
      <c r="G35" s="53" t="s">
        <v>44</v>
      </c>
      <c r="H35" s="53">
        <v>0</v>
      </c>
      <c r="I35" s="56">
        <v>0</v>
      </c>
      <c r="J35" s="57">
        <v>8</v>
      </c>
      <c r="K35" s="57">
        <v>2</v>
      </c>
      <c r="L35" s="57">
        <v>0</v>
      </c>
      <c r="M35" s="57">
        <v>2</v>
      </c>
      <c r="N35" s="159"/>
      <c r="R35" s="104"/>
      <c r="S35" s="104"/>
      <c r="T35" s="104"/>
      <c r="U35" s="104"/>
      <c r="V35" s="104"/>
    </row>
    <row r="36" spans="1:51" ht="11.1" customHeight="1" x14ac:dyDescent="0.2">
      <c r="B36" s="52">
        <v>24</v>
      </c>
      <c r="C36" s="53" t="s">
        <v>34</v>
      </c>
      <c r="D36" s="53" t="s">
        <v>18</v>
      </c>
      <c r="E36" s="157"/>
      <c r="F36" s="158" t="s">
        <v>34</v>
      </c>
      <c r="G36" s="53" t="s">
        <v>34</v>
      </c>
      <c r="H36" s="53" t="s">
        <v>34</v>
      </c>
      <c r="I36" s="56" t="s">
        <v>34</v>
      </c>
      <c r="J36" s="57" t="s">
        <v>34</v>
      </c>
      <c r="K36" s="57" t="s">
        <v>34</v>
      </c>
      <c r="L36" s="57" t="s">
        <v>34</v>
      </c>
      <c r="M36" s="57" t="s">
        <v>34</v>
      </c>
      <c r="N36" s="159"/>
      <c r="O36" s="113"/>
      <c r="P36" s="113"/>
      <c r="Q36" s="113"/>
      <c r="R36" s="95"/>
      <c r="S36" s="95"/>
      <c r="T36" s="95"/>
      <c r="U36" s="95"/>
      <c r="V36" s="95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60">
        <f t="shared" ref="AI36:AI45" ca="1" si="1">NOW()</f>
        <v>44250.621704861114</v>
      </c>
      <c r="AJ36" s="161" t="e">
        <f ca="1">SUM(AI36-#REF!)</f>
        <v>#REF!</v>
      </c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</row>
    <row r="37" spans="1:51" ht="11.1" customHeight="1" x14ac:dyDescent="0.2">
      <c r="B37" s="52">
        <v>25</v>
      </c>
      <c r="C37" s="53"/>
      <c r="D37" s="53" t="s">
        <v>19</v>
      </c>
      <c r="E37" s="174"/>
      <c r="F37" s="158"/>
      <c r="G37" s="53"/>
      <c r="H37" s="53"/>
      <c r="I37" s="56"/>
      <c r="J37" s="57"/>
      <c r="K37" s="57"/>
      <c r="L37" s="57"/>
      <c r="M37" s="57"/>
      <c r="N37" s="159"/>
      <c r="R37" s="104"/>
      <c r="S37" s="104"/>
      <c r="T37" s="104"/>
      <c r="U37" s="104"/>
      <c r="V37" s="104"/>
      <c r="AI37" s="163">
        <f t="shared" ca="1" si="1"/>
        <v>44250.621704861114</v>
      </c>
      <c r="AJ37" s="164" t="e">
        <f ca="1">SUM(AI37-#REF!)</f>
        <v>#REF!</v>
      </c>
    </row>
    <row r="38" spans="1:51" ht="11.1" customHeight="1" x14ac:dyDescent="0.2">
      <c r="B38" s="52">
        <v>26</v>
      </c>
      <c r="C38" s="53"/>
      <c r="D38" s="254" t="s">
        <v>20</v>
      </c>
      <c r="E38" s="174"/>
      <c r="F38" s="158"/>
      <c r="G38" s="53"/>
      <c r="H38" s="53"/>
      <c r="I38" s="56"/>
      <c r="J38" s="57"/>
      <c r="K38" s="57"/>
      <c r="L38" s="57"/>
      <c r="M38" s="57"/>
      <c r="N38" s="159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113"/>
      <c r="AE38" s="113"/>
      <c r="AF38" s="113"/>
      <c r="AG38" s="113"/>
      <c r="AH38" s="113"/>
      <c r="AI38" s="160">
        <f t="shared" ca="1" si="1"/>
        <v>44250.621704861114</v>
      </c>
      <c r="AJ38" s="161">
        <f ca="1">SUM(AI38-H38)</f>
        <v>44250.621704861114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95"/>
      <c r="AU38" s="95"/>
      <c r="AV38" s="95"/>
      <c r="AW38" s="113"/>
      <c r="AX38" s="113"/>
      <c r="AY38" s="113"/>
    </row>
    <row r="39" spans="1:51" ht="11.1" customHeight="1" x14ac:dyDescent="0.2">
      <c r="B39" s="52">
        <v>27</v>
      </c>
      <c r="C39" s="53"/>
      <c r="D39" s="254" t="s">
        <v>21</v>
      </c>
      <c r="E39" s="174"/>
      <c r="F39" s="158"/>
      <c r="G39" s="53"/>
      <c r="H39" s="53"/>
      <c r="I39" s="56"/>
      <c r="J39" s="57"/>
      <c r="K39" s="57"/>
      <c r="L39" s="57"/>
      <c r="M39" s="57"/>
      <c r="N39" s="159"/>
      <c r="R39" s="104"/>
      <c r="S39" s="104"/>
      <c r="T39" s="104"/>
      <c r="U39" s="104"/>
      <c r="V39" s="104"/>
      <c r="AI39" s="163">
        <f t="shared" ca="1" si="1"/>
        <v>44250.621704861114</v>
      </c>
      <c r="AJ39" s="164" t="e">
        <f ca="1">SUM(AI39-#REF!)</f>
        <v>#REF!</v>
      </c>
    </row>
    <row r="40" spans="1:51" ht="11.1" customHeight="1" x14ac:dyDescent="0.2">
      <c r="B40" s="52">
        <v>28</v>
      </c>
      <c r="C40" s="53"/>
      <c r="D40" s="254" t="s">
        <v>22</v>
      </c>
      <c r="E40" s="174"/>
      <c r="F40" s="158"/>
      <c r="G40" s="53"/>
      <c r="H40" s="53"/>
      <c r="I40" s="56"/>
      <c r="J40" s="57"/>
      <c r="K40" s="57"/>
      <c r="L40" s="57"/>
      <c r="M40" s="57"/>
      <c r="N40" s="159"/>
      <c r="R40" s="104"/>
      <c r="S40" s="104"/>
      <c r="T40" s="104"/>
      <c r="U40" s="104"/>
      <c r="V40" s="104"/>
      <c r="AI40" s="163">
        <f t="shared" ca="1" si="1"/>
        <v>44250.621704861114</v>
      </c>
      <c r="AJ40" s="164" t="e">
        <f ca="1">SUM(AI40-#REF!)</f>
        <v>#REF!</v>
      </c>
    </row>
    <row r="41" spans="1:51" ht="11.1" customHeight="1" x14ac:dyDescent="0.2">
      <c r="B41" s="52">
        <v>29</v>
      </c>
      <c r="C41" s="53"/>
      <c r="D41" s="254" t="s">
        <v>23</v>
      </c>
      <c r="E41" s="174"/>
      <c r="F41" s="158"/>
      <c r="G41" s="53"/>
      <c r="H41" s="53"/>
      <c r="I41" s="56"/>
      <c r="J41" s="57"/>
      <c r="K41" s="57"/>
      <c r="L41" s="57"/>
      <c r="M41" s="57"/>
      <c r="N41" s="159"/>
      <c r="O41" s="104" t="s">
        <v>34</v>
      </c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63">
        <f t="shared" ca="1" si="1"/>
        <v>44250.621704861114</v>
      </c>
      <c r="AJ41" s="164" t="e">
        <f ca="1">SUM(AI41-#REF!)</f>
        <v>#REF!</v>
      </c>
      <c r="AT41" s="171"/>
      <c r="AU41" s="171"/>
      <c r="AV41" s="104"/>
    </row>
    <row r="42" spans="1:51" ht="11.1" customHeight="1" x14ac:dyDescent="0.2">
      <c r="B42" s="52">
        <v>30</v>
      </c>
      <c r="C42" s="53"/>
      <c r="D42" s="254" t="s">
        <v>24</v>
      </c>
      <c r="E42" s="174"/>
      <c r="F42" s="158"/>
      <c r="G42" s="53"/>
      <c r="H42" s="53"/>
      <c r="I42" s="56"/>
      <c r="J42" s="57"/>
      <c r="K42" s="57"/>
      <c r="L42" s="57"/>
      <c r="M42" s="57"/>
      <c r="N42" s="159"/>
      <c r="R42" s="104"/>
      <c r="S42" s="104"/>
      <c r="T42" s="104"/>
      <c r="U42" s="104"/>
      <c r="V42" s="104"/>
      <c r="AI42" s="163">
        <f t="shared" ca="1" si="1"/>
        <v>44250.621704861114</v>
      </c>
      <c r="AJ42" s="164" t="e">
        <f ca="1">SUM(AI42-#REF!)</f>
        <v>#REF!</v>
      </c>
    </row>
    <row r="43" spans="1:51" ht="11.1" customHeight="1" x14ac:dyDescent="0.2">
      <c r="B43" s="52">
        <v>31</v>
      </c>
      <c r="C43" s="53"/>
      <c r="D43" s="254" t="s">
        <v>25</v>
      </c>
      <c r="E43" s="174"/>
      <c r="F43" s="158"/>
      <c r="G43" s="53"/>
      <c r="H43" s="53"/>
      <c r="I43" s="56"/>
      <c r="J43" s="57"/>
      <c r="K43" s="57"/>
      <c r="L43" s="57"/>
      <c r="M43" s="57"/>
      <c r="N43" s="159"/>
      <c r="R43" s="104"/>
      <c r="S43" s="104"/>
      <c r="T43" s="104"/>
      <c r="U43" s="104"/>
      <c r="V43" s="104"/>
      <c r="AI43" s="163">
        <f t="shared" ca="1" si="1"/>
        <v>44250.621704861114</v>
      </c>
      <c r="AJ43" s="164" t="e">
        <f ca="1">SUM(AI43-#REF!)</f>
        <v>#REF!</v>
      </c>
    </row>
    <row r="44" spans="1:51" ht="11.1" customHeight="1" x14ac:dyDescent="0.2">
      <c r="B44" s="52">
        <v>32</v>
      </c>
      <c r="C44" s="53"/>
      <c r="D44" s="254" t="s">
        <v>26</v>
      </c>
      <c r="E44" s="174"/>
      <c r="F44" s="158"/>
      <c r="G44" s="53"/>
      <c r="H44" s="53"/>
      <c r="I44" s="56"/>
      <c r="J44" s="57"/>
      <c r="K44" s="57"/>
      <c r="L44" s="57"/>
      <c r="M44" s="57"/>
      <c r="N44" s="159"/>
      <c r="O44" s="113"/>
      <c r="P44" s="113"/>
      <c r="Q44" s="113"/>
      <c r="R44" s="95"/>
      <c r="S44" s="95"/>
      <c r="T44" s="95"/>
      <c r="U44" s="95"/>
      <c r="V44" s="95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60">
        <f t="shared" ca="1" si="1"/>
        <v>44250.621704861114</v>
      </c>
      <c r="AJ44" s="161" t="e">
        <f ca="1">SUM(AI44-#REF!)</f>
        <v>#REF!</v>
      </c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</row>
    <row r="45" spans="1:51" ht="11.1" customHeight="1" x14ac:dyDescent="0.2">
      <c r="B45" s="209"/>
      <c r="C45" s="210"/>
      <c r="D45" s="210"/>
      <c r="E45" s="237"/>
      <c r="F45" s="238"/>
      <c r="G45" s="210"/>
      <c r="H45" s="210"/>
      <c r="I45" s="214"/>
      <c r="J45" s="215"/>
      <c r="K45" s="215"/>
      <c r="L45" s="215"/>
      <c r="M45" s="215"/>
      <c r="N45" s="234"/>
      <c r="R45" s="104"/>
      <c r="S45" s="104"/>
      <c r="T45" s="104"/>
      <c r="U45" s="104"/>
      <c r="V45" s="104"/>
      <c r="AI45" s="163">
        <f t="shared" ca="1" si="1"/>
        <v>44250.621704861114</v>
      </c>
      <c r="AJ45" s="164" t="e">
        <f ca="1">SUM(AI45-#REF!)</f>
        <v>#REF!</v>
      </c>
    </row>
    <row r="46" spans="1:51" ht="11.1" customHeight="1" x14ac:dyDescent="0.2">
      <c r="B46" s="235"/>
      <c r="C46" s="175"/>
      <c r="D46" s="290" t="str">
        <f>D4</f>
        <v>CHAMPIONSHIP SERIES CS7 U-18</v>
      </c>
      <c r="E46" s="290"/>
      <c r="F46" s="290"/>
      <c r="G46" s="290"/>
      <c r="H46" s="290"/>
      <c r="I46" s="175"/>
      <c r="J46" s="175"/>
      <c r="K46" s="175"/>
      <c r="L46" s="175"/>
      <c r="M46" s="236"/>
      <c r="N46" s="183"/>
      <c r="R46" s="104"/>
      <c r="S46" s="104"/>
      <c r="T46" s="104"/>
      <c r="U46" s="104"/>
      <c r="V46" s="104"/>
    </row>
    <row r="47" spans="1:51" ht="11.1" customHeight="1" x14ac:dyDescent="0.2">
      <c r="B47" s="228"/>
      <c r="C47" s="72"/>
      <c r="D47" s="72" t="s">
        <v>2</v>
      </c>
      <c r="E47" s="272">
        <f>E5</f>
        <v>44256</v>
      </c>
      <c r="F47" s="272"/>
      <c r="G47" s="72"/>
      <c r="H47" s="72"/>
      <c r="I47" s="72"/>
      <c r="J47" s="72"/>
      <c r="K47" s="72"/>
      <c r="L47" s="72"/>
      <c r="M47" s="229"/>
      <c r="N47" s="183"/>
      <c r="R47" s="104"/>
      <c r="S47" s="104"/>
      <c r="T47" s="104"/>
      <c r="U47" s="104"/>
      <c r="V47" s="104"/>
    </row>
    <row r="48" spans="1:51" ht="11.1" customHeight="1" x14ac:dyDescent="0.2">
      <c r="B48" s="228"/>
      <c r="C48" s="72"/>
      <c r="D48" s="177" t="s">
        <v>35</v>
      </c>
      <c r="E48" s="178">
        <f>BOYS!E49</f>
        <v>44253</v>
      </c>
      <c r="F48" s="72" t="str">
        <f>BOYS!F49</f>
        <v>12:01pm TO 02:00pm</v>
      </c>
      <c r="G48" s="72"/>
      <c r="H48" s="72"/>
      <c r="I48" s="72"/>
      <c r="J48" s="72"/>
      <c r="K48" s="72"/>
      <c r="L48" s="72"/>
      <c r="M48" s="229"/>
      <c r="N48" s="183"/>
      <c r="R48" s="246"/>
      <c r="S48" s="104"/>
      <c r="T48" s="104"/>
      <c r="U48" s="104"/>
      <c r="V48" s="104"/>
    </row>
    <row r="49" spans="1:22" ht="11.1" customHeight="1" x14ac:dyDescent="0.2">
      <c r="B49" s="228"/>
      <c r="C49" s="72"/>
      <c r="D49" s="230" t="s">
        <v>36</v>
      </c>
      <c r="E49" s="255">
        <f>BOYS!E50</f>
        <v>44254</v>
      </c>
      <c r="F49" s="257" t="s">
        <v>91</v>
      </c>
      <c r="G49" s="294">
        <v>44255</v>
      </c>
      <c r="H49" s="294"/>
      <c r="I49" s="72"/>
      <c r="J49" s="72"/>
      <c r="K49" s="72"/>
      <c r="L49" s="72"/>
      <c r="M49" s="229"/>
      <c r="N49" s="183"/>
      <c r="R49" s="104"/>
      <c r="S49" s="104"/>
      <c r="T49" s="104"/>
      <c r="U49" s="104"/>
      <c r="V49" s="104"/>
    </row>
    <row r="50" spans="1:22" ht="11.1" customHeight="1" thickBot="1" x14ac:dyDescent="0.25">
      <c r="B50" s="231"/>
      <c r="C50" s="232"/>
      <c r="D50" s="291" t="s">
        <v>87</v>
      </c>
      <c r="E50" s="291"/>
      <c r="F50" s="291"/>
      <c r="G50" s="291"/>
      <c r="H50" s="291"/>
      <c r="I50" s="291"/>
      <c r="J50" s="291"/>
      <c r="K50" s="232"/>
      <c r="L50" s="232"/>
      <c r="M50" s="233"/>
      <c r="N50" s="183"/>
      <c r="R50" s="104"/>
      <c r="S50" s="104"/>
      <c r="T50" s="104"/>
      <c r="U50" s="104"/>
      <c r="V50" s="104"/>
    </row>
    <row r="51" spans="1:22" ht="11.1" customHeight="1" x14ac:dyDescent="0.2">
      <c r="B51" s="179"/>
      <c r="C51" s="218"/>
      <c r="D51" s="219" t="s">
        <v>263</v>
      </c>
      <c r="E51" s="219"/>
      <c r="F51" s="220">
        <v>2003</v>
      </c>
      <c r="G51" s="219"/>
      <c r="H51" s="221" t="s">
        <v>7</v>
      </c>
      <c r="I51" s="221" t="s">
        <v>255</v>
      </c>
      <c r="J51" s="221" t="s">
        <v>7</v>
      </c>
      <c r="K51" s="221" t="s">
        <v>8</v>
      </c>
      <c r="L51" s="219"/>
      <c r="M51" s="222"/>
      <c r="N51" s="183"/>
      <c r="R51" s="104"/>
      <c r="S51" s="104"/>
      <c r="T51" s="104"/>
      <c r="U51" s="104"/>
      <c r="V51" s="104"/>
    </row>
    <row r="52" spans="1:22" ht="11.1" customHeight="1" x14ac:dyDescent="0.2">
      <c r="B52" s="184"/>
      <c r="C52" s="180"/>
      <c r="D52" s="181" t="s">
        <v>256</v>
      </c>
      <c r="E52" s="181"/>
      <c r="F52" s="181"/>
      <c r="G52" s="181"/>
      <c r="H52" s="182" t="s">
        <v>9</v>
      </c>
      <c r="I52" s="182" t="s">
        <v>264</v>
      </c>
      <c r="J52" s="182" t="s">
        <v>9</v>
      </c>
      <c r="K52" s="182" t="s">
        <v>9</v>
      </c>
      <c r="L52" s="182" t="s">
        <v>265</v>
      </c>
      <c r="M52" s="223"/>
      <c r="N52" s="183"/>
      <c r="R52" s="104"/>
      <c r="S52" s="104"/>
      <c r="T52" s="104"/>
      <c r="U52" s="104"/>
      <c r="V52" s="104"/>
    </row>
    <row r="53" spans="1:22" ht="11.1" customHeight="1" x14ac:dyDescent="0.2">
      <c r="B53" s="185"/>
      <c r="C53" s="186"/>
      <c r="D53" s="181"/>
      <c r="E53" s="181"/>
      <c r="F53" s="181"/>
      <c r="G53" s="181"/>
      <c r="H53" s="182" t="s">
        <v>266</v>
      </c>
      <c r="I53" s="182" t="s">
        <v>13</v>
      </c>
      <c r="J53" s="182" t="s">
        <v>267</v>
      </c>
      <c r="K53" s="182" t="s">
        <v>267</v>
      </c>
      <c r="L53" s="182" t="s">
        <v>258</v>
      </c>
      <c r="M53" s="223" t="s">
        <v>10</v>
      </c>
      <c r="N53" s="183"/>
      <c r="R53" s="104"/>
      <c r="S53" s="104"/>
      <c r="T53" s="104"/>
      <c r="U53" s="104"/>
      <c r="V53" s="104"/>
    </row>
    <row r="54" spans="1:22" ht="11.1" customHeight="1" thickBot="1" x14ac:dyDescent="0.25">
      <c r="B54" s="187" t="s">
        <v>14</v>
      </c>
      <c r="C54" s="224" t="s">
        <v>15</v>
      </c>
      <c r="D54" s="225" t="s">
        <v>259</v>
      </c>
      <c r="E54" s="226" t="s">
        <v>16</v>
      </c>
      <c r="F54" s="226" t="s">
        <v>260</v>
      </c>
      <c r="G54" s="226" t="s">
        <v>17</v>
      </c>
      <c r="H54" s="226" t="s">
        <v>13</v>
      </c>
      <c r="I54" s="226" t="s">
        <v>261</v>
      </c>
      <c r="J54" s="226" t="s">
        <v>13</v>
      </c>
      <c r="K54" s="226" t="s">
        <v>13</v>
      </c>
      <c r="L54" s="226" t="s">
        <v>268</v>
      </c>
      <c r="M54" s="227" t="s">
        <v>13</v>
      </c>
      <c r="N54" s="183"/>
      <c r="R54" s="104"/>
      <c r="S54" s="104"/>
      <c r="T54" s="104"/>
      <c r="U54" s="104"/>
      <c r="V54" s="104"/>
    </row>
    <row r="55" spans="1:22" ht="11.1" customHeight="1" x14ac:dyDescent="0.3">
      <c r="B55" s="188"/>
      <c r="C55" s="189"/>
      <c r="D55" s="190"/>
      <c r="E55" s="189"/>
      <c r="F55" s="189"/>
      <c r="G55" s="189"/>
      <c r="H55" s="189"/>
      <c r="I55" s="189"/>
      <c r="J55" s="189"/>
      <c r="K55" s="189"/>
      <c r="L55" s="189"/>
      <c r="M55" s="191"/>
      <c r="N55" s="183"/>
      <c r="R55" s="104"/>
      <c r="S55" s="104"/>
      <c r="T55" s="104"/>
      <c r="U55" s="104"/>
      <c r="V55" s="104"/>
    </row>
    <row r="56" spans="1:22" ht="11.1" customHeight="1" x14ac:dyDescent="0.2">
      <c r="A56" s="1">
        <v>24</v>
      </c>
      <c r="B56" s="89">
        <v>1</v>
      </c>
      <c r="C56" s="92" t="s">
        <v>66</v>
      </c>
      <c r="D56" s="90" t="s">
        <v>246</v>
      </c>
      <c r="E56" s="192">
        <v>427036</v>
      </c>
      <c r="F56" s="193" t="s">
        <v>247</v>
      </c>
      <c r="G56" s="92" t="s">
        <v>44</v>
      </c>
      <c r="H56" s="92">
        <v>0</v>
      </c>
      <c r="I56" s="93">
        <v>0</v>
      </c>
      <c r="J56" s="94">
        <v>0</v>
      </c>
      <c r="K56" s="94">
        <v>0</v>
      </c>
      <c r="L56" s="94">
        <v>0</v>
      </c>
      <c r="M56" s="94">
        <v>0</v>
      </c>
      <c r="N56" s="176"/>
      <c r="R56" s="104"/>
      <c r="S56" s="104"/>
      <c r="T56" s="104"/>
      <c r="U56" s="104"/>
      <c r="V56" s="104"/>
    </row>
    <row r="57" spans="1:22" ht="11.1" customHeight="1" x14ac:dyDescent="0.2">
      <c r="A57" s="1">
        <v>25</v>
      </c>
      <c r="B57" s="89">
        <v>2</v>
      </c>
      <c r="C57" s="63" t="s">
        <v>66</v>
      </c>
      <c r="D57" s="53" t="s">
        <v>250</v>
      </c>
      <c r="E57" s="157">
        <v>424841</v>
      </c>
      <c r="F57" s="194" t="s">
        <v>251</v>
      </c>
      <c r="G57" s="63" t="s">
        <v>38</v>
      </c>
      <c r="H57" s="63">
        <v>0</v>
      </c>
      <c r="I57" s="65">
        <v>0</v>
      </c>
      <c r="J57" s="66">
        <v>0</v>
      </c>
      <c r="K57" s="66">
        <v>0</v>
      </c>
      <c r="L57" s="66">
        <v>0</v>
      </c>
      <c r="M57" s="66">
        <v>0</v>
      </c>
      <c r="N57" s="176"/>
      <c r="R57" s="104"/>
      <c r="S57" s="104"/>
      <c r="T57" s="104"/>
      <c r="U57" s="104"/>
      <c r="V57" s="104"/>
    </row>
    <row r="58" spans="1:22" ht="11.1" customHeight="1" x14ac:dyDescent="0.2">
      <c r="A58" s="1">
        <v>26</v>
      </c>
      <c r="B58" s="89">
        <v>3</v>
      </c>
      <c r="C58" s="63" t="s">
        <v>66</v>
      </c>
      <c r="D58" s="53" t="s">
        <v>80</v>
      </c>
      <c r="E58" s="157">
        <v>425604</v>
      </c>
      <c r="F58" s="194" t="s">
        <v>79</v>
      </c>
      <c r="G58" s="63" t="s">
        <v>44</v>
      </c>
      <c r="H58" s="63">
        <v>0</v>
      </c>
      <c r="I58" s="65">
        <v>0</v>
      </c>
      <c r="J58" s="66">
        <v>0</v>
      </c>
      <c r="K58" s="66">
        <v>0</v>
      </c>
      <c r="L58" s="66">
        <v>0</v>
      </c>
      <c r="M58" s="66">
        <v>0</v>
      </c>
      <c r="N58" s="176"/>
      <c r="R58" s="104"/>
      <c r="S58" s="104"/>
      <c r="T58" s="104"/>
      <c r="U58" s="104"/>
      <c r="V58" s="104"/>
    </row>
    <row r="59" spans="1:22" ht="11.1" customHeight="1" x14ac:dyDescent="0.2">
      <c r="A59" s="1">
        <v>27</v>
      </c>
      <c r="B59" s="89">
        <v>4</v>
      </c>
      <c r="C59" s="63" t="s">
        <v>66</v>
      </c>
      <c r="D59" s="53" t="s">
        <v>84</v>
      </c>
      <c r="E59" s="157">
        <v>429813</v>
      </c>
      <c r="F59" s="194" t="s">
        <v>85</v>
      </c>
      <c r="G59" s="63" t="s">
        <v>44</v>
      </c>
      <c r="H59" s="63">
        <v>0</v>
      </c>
      <c r="I59" s="65">
        <v>0</v>
      </c>
      <c r="J59" s="66">
        <v>0</v>
      </c>
      <c r="K59" s="66">
        <v>0</v>
      </c>
      <c r="L59" s="66">
        <v>0</v>
      </c>
      <c r="M59" s="66">
        <v>0</v>
      </c>
      <c r="N59" s="176"/>
      <c r="R59" s="104"/>
      <c r="S59" s="104"/>
      <c r="T59" s="104"/>
      <c r="U59" s="104"/>
      <c r="V59" s="104"/>
    </row>
    <row r="60" spans="1:22" ht="11.1" customHeight="1" x14ac:dyDescent="0.2">
      <c r="B60" s="89"/>
      <c r="C60" s="63"/>
      <c r="D60" s="53"/>
      <c r="E60" s="157"/>
      <c r="F60" s="194"/>
      <c r="G60" s="63"/>
      <c r="H60" s="63"/>
      <c r="I60" s="65"/>
      <c r="J60" s="66"/>
      <c r="K60" s="66"/>
      <c r="L60" s="66"/>
      <c r="M60" s="66"/>
      <c r="N60" s="176"/>
      <c r="R60" s="104"/>
      <c r="S60" s="104"/>
      <c r="T60" s="104"/>
      <c r="U60" s="104"/>
      <c r="V60" s="104"/>
    </row>
    <row r="61" spans="1:22" ht="11.1" customHeight="1" x14ac:dyDescent="0.2">
      <c r="B61" s="89"/>
      <c r="C61" s="63"/>
      <c r="D61" s="53"/>
      <c r="E61" s="165"/>
      <c r="F61" s="194"/>
      <c r="G61" s="63"/>
      <c r="H61" s="63"/>
      <c r="I61" s="65"/>
      <c r="J61" s="66"/>
      <c r="K61" s="66"/>
      <c r="L61" s="66"/>
      <c r="M61" s="66"/>
      <c r="N61" s="176"/>
      <c r="R61" s="104"/>
      <c r="S61" s="104"/>
      <c r="T61" s="104"/>
      <c r="U61" s="104"/>
      <c r="V61" s="104"/>
    </row>
    <row r="62" spans="1:22" ht="11.1" customHeight="1" x14ac:dyDescent="0.2">
      <c r="B62" s="89"/>
      <c r="C62" s="63"/>
      <c r="D62" s="53"/>
      <c r="E62" s="157"/>
      <c r="F62" s="194"/>
      <c r="G62" s="63"/>
      <c r="H62" s="63"/>
      <c r="I62" s="65"/>
      <c r="J62" s="66"/>
      <c r="K62" s="66"/>
      <c r="L62" s="66"/>
      <c r="M62" s="66"/>
      <c r="N62" s="176"/>
      <c r="R62" s="104"/>
      <c r="S62" s="104"/>
      <c r="T62" s="104"/>
      <c r="U62" s="104"/>
      <c r="V62" s="104"/>
    </row>
    <row r="63" spans="1:22" ht="11.1" customHeight="1" x14ac:dyDescent="0.2">
      <c r="B63" s="89"/>
      <c r="C63" s="63"/>
      <c r="D63" s="53"/>
      <c r="E63" s="157"/>
      <c r="F63" s="194"/>
      <c r="G63" s="63"/>
      <c r="H63" s="63"/>
      <c r="I63" s="65"/>
      <c r="J63" s="66"/>
      <c r="K63" s="66"/>
      <c r="L63" s="66"/>
      <c r="M63" s="66"/>
      <c r="N63" s="176"/>
      <c r="R63" s="104"/>
      <c r="S63" s="104"/>
      <c r="T63" s="104"/>
      <c r="U63" s="104"/>
      <c r="V63" s="104"/>
    </row>
    <row r="64" spans="1:22" ht="11.1" customHeight="1" x14ac:dyDescent="0.2">
      <c r="B64" s="89"/>
      <c r="C64" s="63"/>
      <c r="D64" s="53"/>
      <c r="E64" s="165"/>
      <c r="F64" s="194"/>
      <c r="G64" s="63"/>
      <c r="H64" s="63"/>
      <c r="I64" s="65"/>
      <c r="J64" s="66"/>
      <c r="K64" s="66"/>
      <c r="L64" s="66"/>
      <c r="M64" s="66"/>
      <c r="N64" s="176"/>
      <c r="R64" s="104"/>
      <c r="S64" s="104"/>
      <c r="T64" s="104"/>
      <c r="U64" s="104"/>
      <c r="V64" s="104"/>
    </row>
    <row r="65" spans="1:22" ht="11.1" customHeight="1" x14ac:dyDescent="0.2">
      <c r="B65" s="89"/>
      <c r="C65" s="63"/>
      <c r="D65" s="53"/>
      <c r="E65" s="157"/>
      <c r="F65" s="194"/>
      <c r="G65" s="63"/>
      <c r="H65" s="63"/>
      <c r="I65" s="65"/>
      <c r="J65" s="66"/>
      <c r="K65" s="66"/>
      <c r="L65" s="66"/>
      <c r="M65" s="66"/>
      <c r="N65" s="176"/>
      <c r="R65" s="104"/>
      <c r="S65" s="104"/>
      <c r="T65" s="104"/>
      <c r="U65" s="104"/>
      <c r="V65" s="104"/>
    </row>
    <row r="66" spans="1:22" ht="11.1" customHeight="1" x14ac:dyDescent="0.2">
      <c r="B66" s="89"/>
      <c r="C66" s="63"/>
      <c r="D66" s="53"/>
      <c r="E66" s="157"/>
      <c r="F66" s="194"/>
      <c r="G66" s="63"/>
      <c r="H66" s="63"/>
      <c r="I66" s="65"/>
      <c r="J66" s="66"/>
      <c r="K66" s="66"/>
      <c r="L66" s="66"/>
      <c r="M66" s="66"/>
      <c r="N66" s="176"/>
      <c r="R66" s="104"/>
      <c r="S66" s="104"/>
      <c r="T66" s="104"/>
      <c r="U66" s="104"/>
      <c r="V66" s="104"/>
    </row>
    <row r="67" spans="1:22" ht="11.1" customHeight="1" x14ac:dyDescent="0.2">
      <c r="B67" s="89"/>
      <c r="C67" s="63"/>
      <c r="D67" s="53"/>
      <c r="E67" s="172"/>
      <c r="F67" s="194"/>
      <c r="G67" s="63"/>
      <c r="H67" s="63"/>
      <c r="I67" s="65"/>
      <c r="J67" s="66"/>
      <c r="K67" s="66"/>
      <c r="L67" s="66"/>
      <c r="M67" s="66"/>
      <c r="N67" s="176"/>
      <c r="R67" s="104"/>
      <c r="S67" s="104"/>
      <c r="T67" s="104"/>
      <c r="U67" s="104"/>
      <c r="V67" s="104"/>
    </row>
    <row r="68" spans="1:22" ht="11.1" customHeight="1" x14ac:dyDescent="0.2">
      <c r="B68" s="89"/>
      <c r="C68" s="63"/>
      <c r="D68" s="53"/>
      <c r="E68" s="165"/>
      <c r="F68" s="194"/>
      <c r="G68" s="63"/>
      <c r="H68" s="63"/>
      <c r="I68" s="65"/>
      <c r="J68" s="66"/>
      <c r="K68" s="66"/>
      <c r="L68" s="66"/>
      <c r="M68" s="66"/>
      <c r="N68" s="176"/>
      <c r="R68" s="104"/>
      <c r="S68" s="104"/>
      <c r="T68" s="104"/>
      <c r="U68" s="104"/>
      <c r="V68" s="104"/>
    </row>
    <row r="69" spans="1:22" ht="11.1" customHeight="1" x14ac:dyDescent="0.2">
      <c r="B69" s="89"/>
      <c r="C69" s="63"/>
      <c r="D69" s="53"/>
      <c r="E69" s="157"/>
      <c r="F69" s="158"/>
      <c r="G69" s="63"/>
      <c r="H69" s="63"/>
      <c r="I69" s="65"/>
      <c r="J69" s="66"/>
      <c r="K69" s="66"/>
      <c r="L69" s="66"/>
      <c r="M69" s="66"/>
      <c r="N69" s="176"/>
      <c r="R69" s="104"/>
      <c r="S69" s="104"/>
      <c r="T69" s="104"/>
      <c r="U69" s="104"/>
      <c r="V69" s="104"/>
    </row>
    <row r="70" spans="1:22" ht="11.1" customHeight="1" x14ac:dyDescent="0.2">
      <c r="B70" s="89"/>
      <c r="C70" s="63"/>
      <c r="D70" s="63"/>
      <c r="E70" s="157"/>
      <c r="F70" s="158"/>
      <c r="G70" s="63"/>
      <c r="H70" s="63"/>
      <c r="I70" s="65"/>
      <c r="J70" s="66"/>
      <c r="K70" s="66"/>
      <c r="L70" s="66"/>
      <c r="M70" s="66"/>
      <c r="N70" s="176"/>
      <c r="R70" s="104"/>
      <c r="S70" s="104"/>
      <c r="T70" s="104"/>
      <c r="U70" s="104"/>
      <c r="V70" s="104"/>
    </row>
    <row r="71" spans="1:22" ht="11.1" customHeight="1" x14ac:dyDescent="0.2">
      <c r="B71" s="89"/>
      <c r="C71" s="63"/>
      <c r="D71" s="63"/>
      <c r="E71" s="172"/>
      <c r="F71" s="158"/>
      <c r="G71" s="63"/>
      <c r="H71" s="63"/>
      <c r="I71" s="65"/>
      <c r="J71" s="66"/>
      <c r="K71" s="66"/>
      <c r="L71" s="66"/>
      <c r="M71" s="66"/>
      <c r="N71" s="183"/>
      <c r="R71" s="104"/>
      <c r="S71" s="104"/>
      <c r="T71" s="104"/>
      <c r="U71" s="104"/>
      <c r="V71" s="104"/>
    </row>
    <row r="72" spans="1:22" x14ac:dyDescent="0.2">
      <c r="B72" s="89"/>
      <c r="C72" s="63"/>
      <c r="D72" s="63"/>
      <c r="E72" s="172"/>
      <c r="F72" s="158"/>
      <c r="G72" s="63"/>
      <c r="H72" s="63"/>
      <c r="I72" s="65"/>
      <c r="J72" s="66"/>
      <c r="K72" s="66"/>
      <c r="L72" s="66"/>
      <c r="M72" s="66"/>
      <c r="N72" s="183"/>
      <c r="R72" s="104"/>
      <c r="S72" s="104"/>
      <c r="T72" s="104"/>
      <c r="U72" s="104"/>
      <c r="V72" s="104"/>
    </row>
    <row r="73" spans="1:22" ht="11.1" customHeight="1" x14ac:dyDescent="0.2">
      <c r="B73" s="258"/>
      <c r="C73" s="63"/>
      <c r="D73" s="63"/>
      <c r="E73" s="195"/>
      <c r="F73" s="194"/>
      <c r="G73" s="63"/>
      <c r="H73" s="63"/>
      <c r="I73" s="65"/>
      <c r="J73" s="66"/>
      <c r="K73" s="66"/>
      <c r="L73" s="66"/>
      <c r="M73" s="66"/>
      <c r="N73" s="183"/>
      <c r="R73" s="104"/>
      <c r="S73" s="104"/>
      <c r="T73" s="104"/>
      <c r="U73" s="104"/>
      <c r="V73" s="104"/>
    </row>
    <row r="74" spans="1:22" ht="11.1" customHeight="1" x14ac:dyDescent="0.2">
      <c r="A74" s="217"/>
      <c r="B74" s="52"/>
      <c r="C74" s="53"/>
      <c r="D74" s="53"/>
      <c r="E74" s="157"/>
      <c r="F74" s="158"/>
      <c r="G74" s="53"/>
      <c r="H74" s="53"/>
      <c r="I74" s="56"/>
      <c r="J74" s="57"/>
      <c r="K74" s="57"/>
      <c r="L74" s="57"/>
      <c r="M74" s="57"/>
      <c r="N74" s="159"/>
      <c r="R74" s="104"/>
      <c r="S74" s="104"/>
      <c r="T74" s="104"/>
      <c r="U74" s="104"/>
      <c r="V74" s="104"/>
    </row>
    <row r="75" spans="1:22" ht="11.1" customHeight="1" x14ac:dyDescent="0.2">
      <c r="A75" s="217"/>
      <c r="B75" s="52"/>
      <c r="C75" s="53"/>
      <c r="D75" s="53"/>
      <c r="E75" s="157"/>
      <c r="F75" s="158"/>
      <c r="G75" s="53"/>
      <c r="H75" s="53"/>
      <c r="I75" s="56"/>
      <c r="J75" s="57"/>
      <c r="K75" s="57"/>
      <c r="L75" s="57"/>
      <c r="M75" s="57"/>
      <c r="N75" s="159"/>
      <c r="R75" s="104"/>
      <c r="S75" s="104"/>
      <c r="T75" s="104"/>
      <c r="U75" s="104"/>
      <c r="V75" s="104"/>
    </row>
    <row r="76" spans="1:22" ht="11.1" customHeight="1" x14ac:dyDescent="0.2">
      <c r="A76" s="104"/>
      <c r="B76" s="95"/>
      <c r="C76" s="96"/>
      <c r="D76" s="96"/>
      <c r="E76" s="196"/>
      <c r="F76" s="197"/>
      <c r="G76" s="96"/>
      <c r="H76" s="96"/>
      <c r="I76" s="98"/>
      <c r="J76" s="99"/>
      <c r="K76" s="99"/>
      <c r="L76" s="99"/>
      <c r="M76" s="99"/>
      <c r="N76" s="216"/>
      <c r="R76" s="104"/>
      <c r="S76" s="104"/>
      <c r="T76" s="104"/>
      <c r="U76" s="104"/>
      <c r="V76" s="104"/>
    </row>
    <row r="77" spans="1:22" ht="11.1" customHeight="1" x14ac:dyDescent="0.2">
      <c r="A77" s="104"/>
      <c r="B77" s="95"/>
      <c r="C77" s="96" t="s">
        <v>34</v>
      </c>
      <c r="D77" s="96" t="s">
        <v>31</v>
      </c>
      <c r="E77" s="196"/>
      <c r="F77" s="197"/>
      <c r="G77" s="96"/>
      <c r="H77" s="96"/>
      <c r="I77" s="98"/>
      <c r="J77" s="99"/>
      <c r="K77" s="99"/>
      <c r="L77" s="99"/>
      <c r="M77" s="99"/>
      <c r="N77" s="99"/>
      <c r="R77" s="104"/>
      <c r="S77" s="104"/>
      <c r="T77" s="104"/>
      <c r="U77" s="104"/>
      <c r="V77" s="104"/>
    </row>
    <row r="78" spans="1:22" ht="11.1" customHeight="1" x14ac:dyDescent="0.2">
      <c r="A78" s="104"/>
      <c r="B78" s="95"/>
      <c r="C78" s="96" t="s">
        <v>34</v>
      </c>
      <c r="D78" s="112" t="s">
        <v>34</v>
      </c>
      <c r="E78" s="196"/>
      <c r="F78" s="197" t="s">
        <v>34</v>
      </c>
      <c r="G78" s="96" t="s">
        <v>34</v>
      </c>
      <c r="H78" s="96" t="s">
        <v>34</v>
      </c>
      <c r="I78" s="98" t="s">
        <v>34</v>
      </c>
      <c r="J78" s="99" t="s">
        <v>34</v>
      </c>
      <c r="K78" s="99" t="s">
        <v>34</v>
      </c>
      <c r="L78" s="99" t="s">
        <v>34</v>
      </c>
      <c r="M78" s="99" t="s">
        <v>34</v>
      </c>
      <c r="N78" s="99"/>
      <c r="R78" s="104"/>
      <c r="S78" s="104"/>
      <c r="T78" s="104"/>
      <c r="U78" s="104"/>
      <c r="V78" s="104"/>
    </row>
    <row r="79" spans="1:22" ht="11.1" customHeight="1" x14ac:dyDescent="0.2">
      <c r="A79" s="217">
        <v>28</v>
      </c>
      <c r="B79" s="51">
        <v>1</v>
      </c>
      <c r="C79" s="261">
        <v>222</v>
      </c>
      <c r="D79" s="261" t="s">
        <v>208</v>
      </c>
      <c r="E79" s="268">
        <v>434267</v>
      </c>
      <c r="F79" s="269" t="s">
        <v>209</v>
      </c>
      <c r="G79" s="261" t="s">
        <v>125</v>
      </c>
      <c r="H79" s="261">
        <v>50</v>
      </c>
      <c r="I79" s="264">
        <v>0</v>
      </c>
      <c r="J79" s="265">
        <v>0</v>
      </c>
      <c r="K79" s="265">
        <v>0</v>
      </c>
      <c r="L79" s="265">
        <v>0</v>
      </c>
      <c r="M79" s="265">
        <v>50</v>
      </c>
      <c r="N79" s="267"/>
      <c r="R79" s="104"/>
      <c r="S79" s="104"/>
      <c r="T79" s="104"/>
      <c r="U79" s="104"/>
      <c r="V79" s="104"/>
    </row>
    <row r="80" spans="1:22" ht="11.1" customHeight="1" x14ac:dyDescent="0.2">
      <c r="A80" s="217">
        <v>29</v>
      </c>
      <c r="B80" s="51">
        <v>2</v>
      </c>
      <c r="C80" s="261">
        <v>137</v>
      </c>
      <c r="D80" s="261" t="s">
        <v>200</v>
      </c>
      <c r="E80" s="270">
        <v>422286</v>
      </c>
      <c r="F80" s="269" t="s">
        <v>201</v>
      </c>
      <c r="G80" s="261" t="s">
        <v>38</v>
      </c>
      <c r="H80" s="261">
        <v>67</v>
      </c>
      <c r="I80" s="264">
        <v>0</v>
      </c>
      <c r="J80" s="265">
        <v>70</v>
      </c>
      <c r="K80" s="265">
        <v>17.5</v>
      </c>
      <c r="L80" s="265">
        <v>0</v>
      </c>
      <c r="M80" s="265">
        <v>84.5</v>
      </c>
      <c r="N80" s="234"/>
      <c r="R80" s="104"/>
      <c r="S80" s="104"/>
      <c r="T80" s="104"/>
      <c r="U80" s="104"/>
      <c r="V80" s="104"/>
    </row>
    <row r="81" spans="1:22" ht="11.1" customHeight="1" x14ac:dyDescent="0.2">
      <c r="A81" s="217">
        <v>30</v>
      </c>
      <c r="B81" s="51">
        <v>3</v>
      </c>
      <c r="C81" s="261" t="s">
        <v>66</v>
      </c>
      <c r="D81" s="261" t="s">
        <v>244</v>
      </c>
      <c r="E81" s="270">
        <v>426983</v>
      </c>
      <c r="F81" s="269" t="s">
        <v>245</v>
      </c>
      <c r="G81" s="261" t="s">
        <v>44</v>
      </c>
      <c r="H81" s="261">
        <v>0</v>
      </c>
      <c r="I81" s="264">
        <v>0</v>
      </c>
      <c r="J81" s="265">
        <v>0</v>
      </c>
      <c r="K81" s="265">
        <v>0</v>
      </c>
      <c r="L81" s="265">
        <v>0</v>
      </c>
      <c r="M81" s="265">
        <v>0</v>
      </c>
      <c r="N81" s="234"/>
      <c r="R81" s="104"/>
      <c r="S81" s="104"/>
      <c r="T81" s="104"/>
      <c r="U81" s="104"/>
      <c r="V81" s="104"/>
    </row>
    <row r="82" spans="1:22" ht="11.1" customHeight="1" x14ac:dyDescent="0.2">
      <c r="A82" s="217">
        <v>31</v>
      </c>
      <c r="B82" s="51">
        <v>4</v>
      </c>
      <c r="C82" s="261">
        <v>336</v>
      </c>
      <c r="D82" s="261" t="s">
        <v>218</v>
      </c>
      <c r="E82" s="270">
        <v>422892</v>
      </c>
      <c r="F82" s="269" t="s">
        <v>219</v>
      </c>
      <c r="G82" s="261" t="s">
        <v>44</v>
      </c>
      <c r="H82" s="261">
        <v>20</v>
      </c>
      <c r="I82" s="264">
        <v>0</v>
      </c>
      <c r="J82" s="265">
        <v>28</v>
      </c>
      <c r="K82" s="265">
        <v>7</v>
      </c>
      <c r="L82" s="265">
        <v>0</v>
      </c>
      <c r="M82" s="265">
        <v>27</v>
      </c>
      <c r="N82" s="234"/>
      <c r="R82" s="104"/>
      <c r="S82" s="104"/>
      <c r="T82" s="104"/>
      <c r="U82" s="104"/>
      <c r="V82" s="104"/>
    </row>
    <row r="83" spans="1:22" ht="11.1" customHeight="1" x14ac:dyDescent="0.2">
      <c r="A83" s="217">
        <v>32</v>
      </c>
      <c r="B83" s="51">
        <v>5</v>
      </c>
      <c r="C83" s="261" t="s">
        <v>66</v>
      </c>
      <c r="D83" s="261" t="s">
        <v>252</v>
      </c>
      <c r="E83" s="270">
        <v>429435</v>
      </c>
      <c r="F83" s="269" t="s">
        <v>253</v>
      </c>
      <c r="G83" s="261" t="s">
        <v>51</v>
      </c>
      <c r="H83" s="261">
        <v>0</v>
      </c>
      <c r="I83" s="264">
        <v>0</v>
      </c>
      <c r="J83" s="265">
        <v>0</v>
      </c>
      <c r="K83" s="265">
        <v>0</v>
      </c>
      <c r="L83" s="265">
        <v>0</v>
      </c>
      <c r="M83" s="265">
        <v>0</v>
      </c>
      <c r="N83" s="234"/>
      <c r="R83" s="104"/>
      <c r="S83" s="104"/>
      <c r="T83" s="104"/>
      <c r="U83" s="104"/>
      <c r="V83" s="104"/>
    </row>
    <row r="84" spans="1:22" ht="11.1" customHeight="1" x14ac:dyDescent="0.2">
      <c r="A84" s="217">
        <v>33</v>
      </c>
      <c r="B84" s="51">
        <v>6</v>
      </c>
      <c r="C84" s="261">
        <v>132</v>
      </c>
      <c r="D84" s="261" t="s">
        <v>196</v>
      </c>
      <c r="E84" s="270">
        <v>423374</v>
      </c>
      <c r="F84" s="269" t="s">
        <v>197</v>
      </c>
      <c r="G84" s="261" t="s">
        <v>38</v>
      </c>
      <c r="H84" s="261">
        <v>66</v>
      </c>
      <c r="I84" s="264">
        <v>0</v>
      </c>
      <c r="J84" s="265">
        <v>90</v>
      </c>
      <c r="K84" s="265">
        <v>22.5</v>
      </c>
      <c r="L84" s="265">
        <v>0</v>
      </c>
      <c r="M84" s="265">
        <v>88.5</v>
      </c>
      <c r="N84" s="234"/>
      <c r="R84" s="104"/>
      <c r="S84" s="104"/>
      <c r="T84" s="104"/>
      <c r="U84" s="104"/>
      <c r="V84" s="104"/>
    </row>
    <row r="85" spans="1:22" ht="11.1" customHeight="1" x14ac:dyDescent="0.2">
      <c r="A85" s="217">
        <v>34</v>
      </c>
      <c r="B85" s="51">
        <v>7</v>
      </c>
      <c r="C85" s="261">
        <v>426</v>
      </c>
      <c r="D85" s="261" t="s">
        <v>229</v>
      </c>
      <c r="E85" s="270">
        <v>428002</v>
      </c>
      <c r="F85" s="269" t="s">
        <v>69</v>
      </c>
      <c r="G85" s="261" t="s">
        <v>44</v>
      </c>
      <c r="H85" s="261">
        <v>13</v>
      </c>
      <c r="I85" s="264">
        <v>0</v>
      </c>
      <c r="J85" s="265">
        <v>18</v>
      </c>
      <c r="K85" s="265">
        <v>4.5</v>
      </c>
      <c r="L85" s="265">
        <v>0</v>
      </c>
      <c r="M85" s="265">
        <v>17.5</v>
      </c>
      <c r="N85" s="183"/>
      <c r="R85" s="104"/>
      <c r="S85" s="104"/>
      <c r="T85" s="104"/>
      <c r="U85" s="104"/>
      <c r="V85" s="104"/>
    </row>
    <row r="86" spans="1:22" ht="11.1" customHeight="1" x14ac:dyDescent="0.2">
      <c r="A86" s="217">
        <v>35</v>
      </c>
      <c r="B86" s="51">
        <v>8</v>
      </c>
      <c r="C86" s="261">
        <v>284</v>
      </c>
      <c r="D86" s="261" t="s">
        <v>215</v>
      </c>
      <c r="E86" s="270">
        <v>424321</v>
      </c>
      <c r="F86" s="269" t="s">
        <v>74</v>
      </c>
      <c r="G86" s="261" t="s">
        <v>38</v>
      </c>
      <c r="H86" s="261">
        <v>30</v>
      </c>
      <c r="I86" s="264">
        <v>0</v>
      </c>
      <c r="J86" s="265">
        <v>25</v>
      </c>
      <c r="K86" s="265">
        <v>6.25</v>
      </c>
      <c r="L86" s="265">
        <v>0</v>
      </c>
      <c r="M86" s="265">
        <v>36.25</v>
      </c>
      <c r="N86" s="99"/>
      <c r="R86" s="104"/>
      <c r="S86" s="104"/>
      <c r="T86" s="104"/>
      <c r="U86" s="104"/>
      <c r="V86" s="104"/>
    </row>
    <row r="87" spans="1:22" ht="11.1" customHeight="1" x14ac:dyDescent="0.2">
      <c r="A87" s="217">
        <v>36</v>
      </c>
      <c r="B87" s="51">
        <v>9</v>
      </c>
      <c r="C87" s="261" t="s">
        <v>66</v>
      </c>
      <c r="D87" s="261" t="s">
        <v>248</v>
      </c>
      <c r="E87" s="270">
        <v>430870</v>
      </c>
      <c r="F87" s="269" t="s">
        <v>249</v>
      </c>
      <c r="G87" s="261" t="s">
        <v>38</v>
      </c>
      <c r="H87" s="261">
        <v>0</v>
      </c>
      <c r="I87" s="264">
        <v>0</v>
      </c>
      <c r="J87" s="265">
        <v>0</v>
      </c>
      <c r="K87" s="265">
        <v>0</v>
      </c>
      <c r="L87" s="265">
        <v>0</v>
      </c>
      <c r="M87" s="265">
        <v>0</v>
      </c>
      <c r="N87" s="99"/>
      <c r="R87" s="104"/>
      <c r="S87" s="104"/>
      <c r="T87" s="104"/>
      <c r="U87" s="104"/>
      <c r="V87" s="104"/>
    </row>
    <row r="88" spans="1:22" ht="11.1" customHeight="1" x14ac:dyDescent="0.2">
      <c r="A88" s="217">
        <v>37</v>
      </c>
      <c r="B88" s="51">
        <v>10</v>
      </c>
      <c r="C88" s="261" t="s">
        <v>66</v>
      </c>
      <c r="D88" s="261" t="s">
        <v>76</v>
      </c>
      <c r="E88" s="270">
        <v>426084</v>
      </c>
      <c r="F88" s="269" t="s">
        <v>77</v>
      </c>
      <c r="G88" s="261" t="s">
        <v>44</v>
      </c>
      <c r="H88" s="261">
        <v>0</v>
      </c>
      <c r="I88" s="264">
        <v>0</v>
      </c>
      <c r="J88" s="265">
        <v>0</v>
      </c>
      <c r="K88" s="265">
        <v>0</v>
      </c>
      <c r="L88" s="265">
        <v>0</v>
      </c>
      <c r="M88" s="265">
        <v>0</v>
      </c>
      <c r="N88" s="99"/>
      <c r="R88" s="104"/>
      <c r="S88" s="104"/>
      <c r="T88" s="104"/>
      <c r="U88" s="104"/>
      <c r="V88" s="104"/>
    </row>
    <row r="89" spans="1:22" ht="11.1" customHeight="1" x14ac:dyDescent="0.2">
      <c r="A89" s="217">
        <v>38</v>
      </c>
      <c r="B89" s="51">
        <v>11</v>
      </c>
      <c r="C89" s="261">
        <v>173</v>
      </c>
      <c r="D89" s="261" t="s">
        <v>202</v>
      </c>
      <c r="E89" s="270">
        <v>425893</v>
      </c>
      <c r="F89" s="269" t="s">
        <v>203</v>
      </c>
      <c r="G89" s="261" t="s">
        <v>96</v>
      </c>
      <c r="H89" s="261">
        <v>60</v>
      </c>
      <c r="I89" s="264">
        <v>0</v>
      </c>
      <c r="J89" s="265">
        <v>10</v>
      </c>
      <c r="K89" s="265">
        <v>2.5</v>
      </c>
      <c r="L89" s="265">
        <v>4</v>
      </c>
      <c r="M89" s="265">
        <v>66.5</v>
      </c>
      <c r="N89" s="99"/>
      <c r="R89" s="104"/>
      <c r="S89" s="104"/>
      <c r="T89" s="104"/>
      <c r="U89" s="104"/>
      <c r="V89" s="104"/>
    </row>
    <row r="90" spans="1:22" ht="11.1" customHeight="1" x14ac:dyDescent="0.2">
      <c r="A90" s="217">
        <v>39</v>
      </c>
      <c r="B90" s="51">
        <v>12</v>
      </c>
      <c r="C90" s="261">
        <v>492</v>
      </c>
      <c r="D90" s="261" t="s">
        <v>235</v>
      </c>
      <c r="E90" s="270">
        <v>419104</v>
      </c>
      <c r="F90" s="269" t="s">
        <v>236</v>
      </c>
      <c r="G90" s="261" t="s">
        <v>38</v>
      </c>
      <c r="H90" s="261">
        <v>8</v>
      </c>
      <c r="I90" s="264">
        <v>0</v>
      </c>
      <c r="J90" s="265">
        <v>15</v>
      </c>
      <c r="K90" s="265">
        <v>3.75</v>
      </c>
      <c r="L90" s="265">
        <v>0</v>
      </c>
      <c r="M90" s="265">
        <v>11.75</v>
      </c>
      <c r="N90" s="99"/>
      <c r="R90" s="104"/>
      <c r="S90" s="104"/>
      <c r="T90" s="104"/>
      <c r="U90" s="104"/>
      <c r="V90" s="104"/>
    </row>
    <row r="91" spans="1:22" ht="11.1" customHeight="1" x14ac:dyDescent="0.2">
      <c r="A91" s="217">
        <v>40</v>
      </c>
      <c r="B91" s="51">
        <v>13</v>
      </c>
      <c r="C91" s="261">
        <v>500</v>
      </c>
      <c r="D91" s="261" t="s">
        <v>238</v>
      </c>
      <c r="E91" s="270">
        <v>431355</v>
      </c>
      <c r="F91" s="269" t="s">
        <v>78</v>
      </c>
      <c r="G91" s="261" t="s">
        <v>46</v>
      </c>
      <c r="H91" s="261">
        <v>8</v>
      </c>
      <c r="I91" s="264">
        <v>0</v>
      </c>
      <c r="J91" s="265">
        <v>10</v>
      </c>
      <c r="K91" s="265">
        <v>2.5</v>
      </c>
      <c r="L91" s="265">
        <v>0</v>
      </c>
      <c r="M91" s="265">
        <v>10.5</v>
      </c>
      <c r="N91" s="99"/>
      <c r="R91" s="104"/>
      <c r="S91" s="104"/>
      <c r="T91" s="104"/>
      <c r="U91" s="104"/>
      <c r="V91" s="104"/>
    </row>
    <row r="92" spans="1:22" ht="11.1" customHeight="1" x14ac:dyDescent="0.2">
      <c r="A92" s="217">
        <v>41</v>
      </c>
      <c r="B92" s="51">
        <v>14</v>
      </c>
      <c r="C92" s="261">
        <v>691</v>
      </c>
      <c r="D92" s="261" t="s">
        <v>241</v>
      </c>
      <c r="E92" s="270">
        <v>430195</v>
      </c>
      <c r="F92" s="269" t="s">
        <v>242</v>
      </c>
      <c r="G92" s="261" t="s">
        <v>44</v>
      </c>
      <c r="H92" s="261">
        <v>0</v>
      </c>
      <c r="I92" s="264">
        <v>0</v>
      </c>
      <c r="J92" s="265">
        <v>8</v>
      </c>
      <c r="K92" s="265">
        <v>2</v>
      </c>
      <c r="L92" s="265">
        <v>0</v>
      </c>
      <c r="M92" s="265">
        <v>2</v>
      </c>
      <c r="N92" s="99"/>
      <c r="R92" s="104"/>
      <c r="S92" s="104"/>
      <c r="T92" s="104"/>
      <c r="U92" s="104"/>
      <c r="V92" s="104"/>
    </row>
    <row r="93" spans="1:22" ht="11.1" customHeight="1" x14ac:dyDescent="0.2">
      <c r="A93" s="104"/>
      <c r="B93" s="95"/>
      <c r="C93" s="96"/>
      <c r="D93" s="96"/>
      <c r="E93" s="198"/>
      <c r="F93" s="197"/>
      <c r="G93" s="96"/>
      <c r="H93" s="96"/>
      <c r="I93" s="98"/>
      <c r="J93" s="99"/>
      <c r="K93" s="99"/>
      <c r="L93" s="99"/>
      <c r="M93" s="99"/>
      <c r="N93" s="99"/>
      <c r="R93" s="104"/>
      <c r="S93" s="104"/>
      <c r="T93" s="104"/>
      <c r="U93" s="104"/>
      <c r="V93" s="104"/>
    </row>
    <row r="94" spans="1:22" ht="11.1" customHeight="1" x14ac:dyDescent="0.2">
      <c r="A94" s="104"/>
      <c r="B94" s="95"/>
      <c r="C94" s="96"/>
      <c r="D94" s="96"/>
      <c r="E94" s="198"/>
      <c r="F94" s="197"/>
      <c r="G94" s="96"/>
      <c r="H94" s="96"/>
      <c r="I94" s="98"/>
      <c r="J94" s="99"/>
      <c r="K94" s="99"/>
      <c r="L94" s="99"/>
      <c r="M94" s="99"/>
      <c r="N94" s="99"/>
      <c r="R94" s="104"/>
      <c r="S94" s="104"/>
      <c r="T94" s="104"/>
      <c r="U94" s="104"/>
      <c r="V94" s="104"/>
    </row>
    <row r="95" spans="1:22" ht="11.1" customHeight="1" x14ac:dyDescent="0.2">
      <c r="A95" s="104"/>
      <c r="B95" s="95"/>
      <c r="C95" s="96"/>
      <c r="D95" s="96"/>
      <c r="E95" s="198"/>
      <c r="F95" s="197"/>
      <c r="G95" s="96"/>
      <c r="H95" s="96"/>
      <c r="I95" s="98"/>
      <c r="J95" s="99"/>
      <c r="K95" s="99"/>
      <c r="L95" s="99"/>
      <c r="M95" s="99"/>
      <c r="N95" s="99"/>
      <c r="R95" s="104"/>
      <c r="S95" s="104"/>
      <c r="T95" s="104"/>
      <c r="U95" s="104"/>
      <c r="V95" s="104"/>
    </row>
    <row r="96" spans="1:22" x14ac:dyDescent="0.2">
      <c r="B96" s="199"/>
      <c r="C96" s="110"/>
      <c r="D96" s="112"/>
      <c r="E96" s="199"/>
      <c r="F96" s="200"/>
      <c r="G96" s="112"/>
      <c r="K96" s="199"/>
      <c r="L96" s="199"/>
      <c r="M96" s="199"/>
      <c r="N96" s="199"/>
      <c r="R96" s="104"/>
      <c r="S96" s="104"/>
      <c r="T96" s="104"/>
      <c r="U96" s="104"/>
      <c r="V96" s="104"/>
    </row>
    <row r="97" spans="2:22" x14ac:dyDescent="0.2">
      <c r="B97" s="199"/>
      <c r="C97" s="110"/>
      <c r="D97" s="112"/>
      <c r="E97" s="199"/>
      <c r="F97" s="200"/>
      <c r="G97" s="112"/>
      <c r="K97" s="199"/>
      <c r="L97" s="199"/>
      <c r="M97" s="199"/>
      <c r="N97" s="199"/>
      <c r="R97" s="104"/>
      <c r="S97" s="104"/>
      <c r="T97" s="104"/>
      <c r="U97" s="104"/>
      <c r="V97" s="104"/>
    </row>
    <row r="98" spans="2:22" x14ac:dyDescent="0.2">
      <c r="B98" s="199"/>
      <c r="C98" s="110"/>
      <c r="D98" s="112"/>
      <c r="E98" s="199"/>
      <c r="F98" s="200"/>
      <c r="G98" s="112"/>
      <c r="K98" s="199"/>
      <c r="L98" s="199"/>
      <c r="M98" s="199"/>
      <c r="N98" s="199"/>
      <c r="R98" s="104"/>
      <c r="S98" s="104"/>
      <c r="T98" s="104"/>
      <c r="U98" s="104"/>
      <c r="V98" s="104"/>
    </row>
    <row r="99" spans="2:22" x14ac:dyDescent="0.2">
      <c r="B99" s="199"/>
      <c r="C99" s="110"/>
      <c r="D99" s="112"/>
      <c r="E99" s="199"/>
      <c r="F99" s="200"/>
      <c r="G99" s="112"/>
      <c r="K99" s="199"/>
      <c r="L99" s="199"/>
      <c r="M99" s="199"/>
      <c r="N99" s="199"/>
      <c r="R99" s="104"/>
      <c r="S99" s="104"/>
      <c r="T99" s="104"/>
      <c r="U99" s="104"/>
      <c r="V99" s="104"/>
    </row>
    <row r="100" spans="2:22" x14ac:dyDescent="0.2">
      <c r="B100" s="199"/>
      <c r="C100" s="110"/>
      <c r="D100" s="112"/>
      <c r="E100" s="199"/>
      <c r="F100" s="200"/>
      <c r="G100" s="112"/>
      <c r="K100" s="199"/>
      <c r="L100" s="199"/>
      <c r="M100" s="199"/>
      <c r="N100" s="199"/>
      <c r="R100" s="104"/>
      <c r="S100" s="104"/>
      <c r="T100" s="104"/>
      <c r="U100" s="104"/>
      <c r="V100" s="104"/>
    </row>
    <row r="101" spans="2:22" x14ac:dyDescent="0.2">
      <c r="B101" s="199"/>
      <c r="C101" s="110"/>
      <c r="D101" s="112"/>
      <c r="E101" s="199"/>
      <c r="F101" s="200"/>
      <c r="G101" s="112"/>
      <c r="K101" s="199"/>
      <c r="L101" s="199"/>
      <c r="M101" s="199"/>
      <c r="N101" s="199"/>
      <c r="R101" s="104"/>
      <c r="S101" s="104"/>
      <c r="T101" s="104"/>
      <c r="U101" s="104"/>
      <c r="V101" s="104"/>
    </row>
    <row r="102" spans="2:22" x14ac:dyDescent="0.2">
      <c r="B102" s="199"/>
      <c r="C102" s="110"/>
      <c r="D102" s="112"/>
      <c r="E102" s="199"/>
      <c r="F102" s="200"/>
      <c r="G102" s="112"/>
      <c r="K102" s="199"/>
      <c r="L102" s="199"/>
      <c r="M102" s="199"/>
      <c r="N102" s="199"/>
      <c r="R102" s="104"/>
      <c r="S102" s="104"/>
      <c r="T102" s="104"/>
      <c r="U102" s="104"/>
      <c r="V102" s="104"/>
    </row>
    <row r="103" spans="2:22" x14ac:dyDescent="0.2">
      <c r="B103" s="199"/>
      <c r="C103" s="110"/>
      <c r="D103" s="112"/>
      <c r="E103" s="199"/>
      <c r="F103" s="200"/>
      <c r="G103" s="112"/>
      <c r="K103" s="199"/>
      <c r="L103" s="199"/>
      <c r="M103" s="199"/>
      <c r="N103" s="199"/>
    </row>
    <row r="104" spans="2:22" x14ac:dyDescent="0.2">
      <c r="B104" s="199"/>
      <c r="C104" s="110"/>
      <c r="D104" s="112"/>
      <c r="E104" s="199"/>
      <c r="F104" s="200"/>
      <c r="G104" s="112"/>
      <c r="K104" s="199"/>
      <c r="L104" s="199"/>
      <c r="M104" s="199"/>
      <c r="N104" s="199"/>
    </row>
    <row r="105" spans="2:22" x14ac:dyDescent="0.2">
      <c r="B105" s="199"/>
      <c r="C105" s="110"/>
      <c r="D105" s="112"/>
      <c r="E105" s="199"/>
      <c r="F105" s="200"/>
      <c r="G105" s="112"/>
      <c r="K105" s="199"/>
      <c r="L105" s="199"/>
      <c r="M105" s="199"/>
      <c r="N105" s="199"/>
    </row>
    <row r="106" spans="2:22" x14ac:dyDescent="0.2">
      <c r="B106" s="199"/>
      <c r="C106" s="110"/>
      <c r="D106" s="112"/>
      <c r="E106" s="199"/>
      <c r="F106" s="200"/>
      <c r="G106" s="112"/>
      <c r="K106" s="199"/>
      <c r="L106" s="199"/>
      <c r="M106" s="199"/>
      <c r="N106" s="199"/>
    </row>
    <row r="107" spans="2:22" x14ac:dyDescent="0.2">
      <c r="B107" s="199"/>
      <c r="C107" s="110"/>
      <c r="D107" s="112"/>
      <c r="E107" s="199"/>
      <c r="F107" s="200"/>
      <c r="G107" s="112"/>
      <c r="K107" s="199"/>
      <c r="L107" s="199"/>
      <c r="M107" s="199"/>
      <c r="N107" s="199"/>
    </row>
    <row r="108" spans="2:22" x14ac:dyDescent="0.2">
      <c r="B108" s="199"/>
      <c r="C108" s="110"/>
      <c r="D108" s="112"/>
      <c r="E108" s="199"/>
      <c r="F108" s="200"/>
      <c r="G108" s="112"/>
      <c r="K108" s="199"/>
      <c r="L108" s="199"/>
      <c r="M108" s="199"/>
      <c r="N108" s="199"/>
    </row>
    <row r="109" spans="2:22" x14ac:dyDescent="0.2">
      <c r="B109" s="199"/>
      <c r="C109" s="110"/>
      <c r="D109" s="112"/>
      <c r="E109" s="199"/>
      <c r="F109" s="200"/>
      <c r="G109" s="112"/>
      <c r="K109" s="199"/>
      <c r="L109" s="199"/>
      <c r="M109" s="199"/>
      <c r="N109" s="199"/>
    </row>
    <row r="110" spans="2:22" x14ac:dyDescent="0.2">
      <c r="B110" s="199"/>
      <c r="C110" s="110"/>
      <c r="D110" s="112"/>
      <c r="E110" s="199"/>
      <c r="F110" s="200"/>
      <c r="G110" s="112"/>
      <c r="K110" s="199"/>
      <c r="L110" s="199"/>
      <c r="M110" s="199"/>
      <c r="N110" s="199"/>
    </row>
    <row r="111" spans="2:22" x14ac:dyDescent="0.2">
      <c r="B111" s="199"/>
      <c r="C111" s="110"/>
      <c r="D111" s="112"/>
      <c r="E111" s="199"/>
      <c r="F111" s="200"/>
      <c r="G111" s="112"/>
      <c r="K111" s="199"/>
      <c r="L111" s="199"/>
      <c r="M111" s="199"/>
      <c r="N111" s="199"/>
    </row>
    <row r="112" spans="2:22" x14ac:dyDescent="0.2">
      <c r="B112" s="199"/>
      <c r="C112" s="110"/>
      <c r="D112" s="112"/>
      <c r="E112" s="199"/>
      <c r="F112" s="200"/>
      <c r="G112" s="112"/>
      <c r="K112" s="199"/>
      <c r="L112" s="199"/>
      <c r="M112" s="199"/>
      <c r="N112" s="199"/>
    </row>
    <row r="113" spans="2:14" x14ac:dyDescent="0.2">
      <c r="B113" s="199"/>
      <c r="C113" s="110"/>
      <c r="D113" s="112"/>
      <c r="E113" s="199"/>
      <c r="F113" s="200"/>
      <c r="G113" s="112"/>
      <c r="K113" s="199"/>
      <c r="L113" s="199"/>
      <c r="M113" s="199"/>
      <c r="N113" s="199"/>
    </row>
    <row r="114" spans="2:14" x14ac:dyDescent="0.2">
      <c r="B114" s="199"/>
      <c r="C114" s="110"/>
      <c r="D114" s="112"/>
      <c r="E114" s="199"/>
      <c r="F114" s="200"/>
      <c r="G114" s="112"/>
      <c r="K114" s="199"/>
      <c r="L114" s="199"/>
      <c r="M114" s="199"/>
      <c r="N114" s="199"/>
    </row>
    <row r="115" spans="2:14" x14ac:dyDescent="0.2">
      <c r="B115" s="199"/>
      <c r="C115" s="110"/>
      <c r="D115" s="112"/>
      <c r="E115" s="199"/>
      <c r="F115" s="200"/>
      <c r="G115" s="112"/>
      <c r="K115" s="199"/>
      <c r="L115" s="199"/>
      <c r="M115" s="199"/>
      <c r="N115" s="199"/>
    </row>
    <row r="116" spans="2:14" x14ac:dyDescent="0.2">
      <c r="B116" s="199"/>
      <c r="C116" s="110"/>
      <c r="D116" s="112"/>
      <c r="E116" s="199"/>
      <c r="F116" s="200"/>
      <c r="G116" s="112"/>
      <c r="K116" s="199"/>
      <c r="L116" s="199"/>
      <c r="M116" s="199"/>
      <c r="N116" s="199"/>
    </row>
    <row r="117" spans="2:14" x14ac:dyDescent="0.2">
      <c r="B117" s="199"/>
      <c r="C117" s="110"/>
      <c r="D117" s="112"/>
      <c r="E117" s="199"/>
      <c r="F117" s="200"/>
      <c r="G117" s="112"/>
      <c r="K117" s="199"/>
      <c r="L117" s="199"/>
      <c r="M117" s="199"/>
      <c r="N117" s="199"/>
    </row>
    <row r="118" spans="2:14" x14ac:dyDescent="0.2">
      <c r="B118" s="199"/>
      <c r="C118" s="110"/>
      <c r="D118" s="112"/>
      <c r="E118" s="199"/>
      <c r="F118" s="200"/>
      <c r="G118" s="112"/>
      <c r="K118" s="199"/>
      <c r="L118" s="199"/>
      <c r="M118" s="199"/>
      <c r="N118" s="199"/>
    </row>
    <row r="119" spans="2:14" x14ac:dyDescent="0.2">
      <c r="B119" s="199"/>
      <c r="C119" s="110"/>
      <c r="D119" s="112"/>
      <c r="E119" s="199"/>
      <c r="F119" s="200"/>
      <c r="G119" s="112"/>
      <c r="K119" s="199"/>
      <c r="L119" s="199"/>
      <c r="M119" s="199"/>
      <c r="N119" s="199"/>
    </row>
    <row r="120" spans="2:14" x14ac:dyDescent="0.2">
      <c r="B120" s="199"/>
      <c r="C120" s="110"/>
      <c r="D120" s="112"/>
      <c r="E120" s="199"/>
      <c r="F120" s="200"/>
      <c r="G120" s="112"/>
      <c r="K120" s="199"/>
      <c r="L120" s="199"/>
      <c r="M120" s="199"/>
      <c r="N120" s="199"/>
    </row>
    <row r="121" spans="2:14" x14ac:dyDescent="0.2">
      <c r="B121" s="199"/>
      <c r="C121" s="110"/>
      <c r="D121" s="112"/>
      <c r="E121" s="199"/>
      <c r="F121" s="200"/>
      <c r="G121" s="112"/>
      <c r="K121" s="199"/>
      <c r="L121" s="199"/>
      <c r="M121" s="199"/>
      <c r="N121" s="199"/>
    </row>
    <row r="122" spans="2:14" x14ac:dyDescent="0.2">
      <c r="B122" s="199"/>
      <c r="C122" s="110"/>
      <c r="D122" s="112"/>
      <c r="E122" s="199"/>
      <c r="F122" s="200"/>
      <c r="G122" s="112"/>
      <c r="K122" s="199"/>
      <c r="L122" s="199"/>
      <c r="M122" s="199"/>
      <c r="N122" s="199"/>
    </row>
    <row r="123" spans="2:14" x14ac:dyDescent="0.2">
      <c r="B123" s="199"/>
      <c r="C123" s="110"/>
      <c r="D123" s="112"/>
      <c r="E123" s="199"/>
      <c r="F123" s="200"/>
      <c r="G123" s="112"/>
      <c r="K123" s="199"/>
      <c r="L123" s="199"/>
      <c r="M123" s="199"/>
      <c r="N123" s="199"/>
    </row>
    <row r="124" spans="2:14" x14ac:dyDescent="0.2">
      <c r="B124" s="199"/>
      <c r="C124" s="110"/>
      <c r="D124" s="112"/>
      <c r="E124" s="199"/>
      <c r="F124" s="200"/>
      <c r="G124" s="112"/>
      <c r="K124" s="199"/>
      <c r="L124" s="199"/>
      <c r="M124" s="199"/>
      <c r="N124" s="199"/>
    </row>
    <row r="125" spans="2:14" x14ac:dyDescent="0.2">
      <c r="B125" s="199"/>
      <c r="C125" s="110"/>
      <c r="D125" s="112"/>
      <c r="E125" s="199"/>
      <c r="F125" s="200"/>
      <c r="G125" s="112"/>
      <c r="K125" s="199"/>
      <c r="L125" s="199"/>
      <c r="M125" s="199"/>
      <c r="N125" s="199"/>
    </row>
    <row r="126" spans="2:14" x14ac:dyDescent="0.2">
      <c r="B126" s="199"/>
      <c r="C126" s="110"/>
      <c r="D126" s="112"/>
      <c r="E126" s="199"/>
      <c r="F126" s="200"/>
      <c r="G126" s="112"/>
      <c r="K126" s="199"/>
      <c r="L126" s="199"/>
      <c r="M126" s="199"/>
      <c r="N126" s="199"/>
    </row>
    <row r="127" spans="2:14" x14ac:dyDescent="0.2">
      <c r="B127" s="199"/>
      <c r="C127" s="110"/>
      <c r="D127" s="112"/>
      <c r="E127" s="199"/>
      <c r="F127" s="200"/>
      <c r="G127" s="112"/>
      <c r="K127" s="199"/>
      <c r="L127" s="199"/>
      <c r="M127" s="199"/>
      <c r="N127" s="199"/>
    </row>
    <row r="128" spans="2:14" x14ac:dyDescent="0.2">
      <c r="B128" s="199"/>
      <c r="C128" s="110"/>
      <c r="D128" s="112"/>
      <c r="E128" s="199"/>
      <c r="F128" s="200"/>
      <c r="G128" s="112"/>
      <c r="K128" s="199"/>
      <c r="L128" s="199"/>
      <c r="M128" s="199"/>
      <c r="N128" s="199"/>
    </row>
  </sheetData>
  <autoFilter ref="A55:AY55">
    <sortState ref="A57:AY71">
      <sortCondition ref="B56"/>
    </sortState>
  </autoFilter>
  <mergeCells count="11">
    <mergeCell ref="D46:H46"/>
    <mergeCell ref="E47:F47"/>
    <mergeCell ref="D50:J50"/>
    <mergeCell ref="B1:I1"/>
    <mergeCell ref="D8:G8"/>
    <mergeCell ref="G49:H49"/>
    <mergeCell ref="L1:M1"/>
    <mergeCell ref="B2:I3"/>
    <mergeCell ref="D4:G4"/>
    <mergeCell ref="E5:F5"/>
    <mergeCell ref="G7:H7"/>
  </mergeCells>
  <conditionalFormatting sqref="E14 E17:E44">
    <cfRule type="duplicateValues" dxfId="107" priority="138"/>
  </conditionalFormatting>
  <conditionalFormatting sqref="E55:E1048576 E13:E14 E17:E45">
    <cfRule type="duplicateValues" dxfId="106" priority="136"/>
    <cfRule type="duplicateValues" dxfId="105" priority="137"/>
  </conditionalFormatting>
  <conditionalFormatting sqref="E55">
    <cfRule type="duplicateValues" dxfId="104" priority="135"/>
  </conditionalFormatting>
  <conditionalFormatting sqref="G55">
    <cfRule type="duplicateValues" dxfId="103" priority="134"/>
  </conditionalFormatting>
  <conditionalFormatting sqref="E55">
    <cfRule type="duplicateValues" dxfId="102" priority="131"/>
    <cfRule type="duplicateValues" dxfId="101" priority="132"/>
    <cfRule type="duplicateValues" dxfId="100" priority="133"/>
  </conditionalFormatting>
  <conditionalFormatting sqref="E14 E17:E27">
    <cfRule type="duplicateValues" dxfId="99" priority="130"/>
  </conditionalFormatting>
  <conditionalFormatting sqref="E14 E17:E27">
    <cfRule type="duplicateValues" dxfId="98" priority="127"/>
    <cfRule type="duplicateValues" dxfId="97" priority="128"/>
    <cfRule type="duplicateValues" dxfId="96" priority="129"/>
  </conditionalFormatting>
  <conditionalFormatting sqref="E14:E35">
    <cfRule type="duplicateValues" dxfId="95" priority="126"/>
  </conditionalFormatting>
  <conditionalFormatting sqref="E14:E35">
    <cfRule type="duplicateValues" dxfId="94" priority="123"/>
    <cfRule type="duplicateValues" dxfId="93" priority="124"/>
    <cfRule type="duplicateValues" dxfId="92" priority="125"/>
  </conditionalFormatting>
  <conditionalFormatting sqref="E14:E35">
    <cfRule type="duplicateValues" dxfId="91" priority="121"/>
    <cfRule type="duplicateValues" dxfId="90" priority="122"/>
  </conditionalFormatting>
  <conditionalFormatting sqref="E23:E26">
    <cfRule type="duplicateValues" dxfId="89" priority="120"/>
  </conditionalFormatting>
  <conditionalFormatting sqref="E28:E31">
    <cfRule type="duplicateValues" dxfId="88" priority="119"/>
  </conditionalFormatting>
  <conditionalFormatting sqref="M55:M1048576 M2:M8 M13:M50">
    <cfRule type="duplicateValues" dxfId="87" priority="112"/>
  </conditionalFormatting>
  <conditionalFormatting sqref="E55:E1048576 E1:E3 E5:E7 E13:E50">
    <cfRule type="duplicateValues" dxfId="86" priority="105"/>
    <cfRule type="duplicateValues" dxfId="85" priority="111"/>
  </conditionalFormatting>
  <conditionalFormatting sqref="E55">
    <cfRule type="duplicateValues" dxfId="84" priority="107"/>
    <cfRule type="duplicateValues" dxfId="83" priority="108"/>
    <cfRule type="duplicateValues" dxfId="82" priority="109"/>
    <cfRule type="duplicateValues" dxfId="81" priority="110"/>
  </conditionalFormatting>
  <conditionalFormatting sqref="D55">
    <cfRule type="duplicateValues" dxfId="80" priority="106"/>
  </conditionalFormatting>
  <conditionalFormatting sqref="D79:D1048576 D1:D3 D5:D8 D13:D50 D55:D77">
    <cfRule type="duplicateValues" dxfId="79" priority="104"/>
  </conditionalFormatting>
  <conditionalFormatting sqref="E55">
    <cfRule type="duplicateValues" dxfId="78" priority="103"/>
  </conditionalFormatting>
  <conditionalFormatting sqref="G55">
    <cfRule type="duplicateValues" dxfId="77" priority="102"/>
  </conditionalFormatting>
  <conditionalFormatting sqref="E55">
    <cfRule type="duplicateValues" dxfId="76" priority="99"/>
    <cfRule type="duplicateValues" dxfId="75" priority="100"/>
    <cfRule type="duplicateValues" dxfId="74" priority="101"/>
  </conditionalFormatting>
  <conditionalFormatting sqref="E55">
    <cfRule type="duplicateValues" dxfId="73" priority="95"/>
    <cfRule type="duplicateValues" dxfId="72" priority="96"/>
    <cfRule type="duplicateValues" dxfId="71" priority="97"/>
    <cfRule type="duplicateValues" dxfId="70" priority="98"/>
  </conditionalFormatting>
  <conditionalFormatting sqref="D55">
    <cfRule type="duplicateValues" dxfId="69" priority="94"/>
  </conditionalFormatting>
  <conditionalFormatting sqref="G55">
    <cfRule type="duplicateValues" dxfId="68" priority="93"/>
  </conditionalFormatting>
  <conditionalFormatting sqref="E55">
    <cfRule type="duplicateValues" dxfId="67" priority="92"/>
  </conditionalFormatting>
  <conditionalFormatting sqref="E55">
    <cfRule type="duplicateValues" dxfId="66" priority="87"/>
    <cfRule type="duplicateValues" dxfId="65" priority="88"/>
    <cfRule type="duplicateValues" dxfId="64" priority="89"/>
    <cfRule type="duplicateValues" dxfId="63" priority="90"/>
    <cfRule type="duplicateValues" dxfId="62" priority="91"/>
  </conditionalFormatting>
  <conditionalFormatting sqref="D55">
    <cfRule type="duplicateValues" dxfId="61" priority="86"/>
  </conditionalFormatting>
  <conditionalFormatting sqref="E14:E34">
    <cfRule type="duplicateValues" dxfId="60" priority="85"/>
  </conditionalFormatting>
  <conditionalFormatting sqref="E14:E34">
    <cfRule type="duplicateValues" dxfId="59" priority="82"/>
    <cfRule type="duplicateValues" dxfId="58" priority="83"/>
    <cfRule type="duplicateValues" dxfId="57" priority="84"/>
  </conditionalFormatting>
  <conditionalFormatting sqref="E14:E34">
    <cfRule type="duplicateValues" dxfId="56" priority="81"/>
  </conditionalFormatting>
  <conditionalFormatting sqref="E14:E34">
    <cfRule type="duplicateValues" dxfId="55" priority="79"/>
    <cfRule type="duplicateValues" dxfId="54" priority="80"/>
  </conditionalFormatting>
  <conditionalFormatting sqref="E14:E34">
    <cfRule type="duplicateValues" dxfId="53" priority="78"/>
  </conditionalFormatting>
  <conditionalFormatting sqref="E23:E26">
    <cfRule type="duplicateValues" dxfId="52" priority="77"/>
  </conditionalFormatting>
  <conditionalFormatting sqref="E22:E26">
    <cfRule type="duplicateValues" dxfId="51" priority="76"/>
  </conditionalFormatting>
  <conditionalFormatting sqref="E28:E31">
    <cfRule type="duplicateValues" dxfId="50" priority="75"/>
  </conditionalFormatting>
  <conditionalFormatting sqref="E27:E31">
    <cfRule type="duplicateValues" dxfId="49" priority="74"/>
  </conditionalFormatting>
  <conditionalFormatting sqref="E14:E34">
    <cfRule type="duplicateValues" dxfId="48" priority="73"/>
  </conditionalFormatting>
  <conditionalFormatting sqref="E61:E65">
    <cfRule type="duplicateValues" dxfId="47" priority="55"/>
  </conditionalFormatting>
  <conditionalFormatting sqref="E58:E65">
    <cfRule type="duplicateValues" dxfId="46" priority="54"/>
  </conditionalFormatting>
  <conditionalFormatting sqref="E14:E34">
    <cfRule type="duplicateValues" dxfId="45" priority="51"/>
  </conditionalFormatting>
  <conditionalFormatting sqref="E14:E34">
    <cfRule type="duplicateValues" dxfId="44" priority="48"/>
    <cfRule type="duplicateValues" dxfId="43" priority="49"/>
    <cfRule type="duplicateValues" dxfId="42" priority="50"/>
  </conditionalFormatting>
  <conditionalFormatting sqref="E14:E34">
    <cfRule type="duplicateValues" dxfId="41" priority="47"/>
  </conditionalFormatting>
  <conditionalFormatting sqref="E14:E34">
    <cfRule type="duplicateValues" dxfId="40" priority="45"/>
    <cfRule type="duplicateValues" dxfId="39" priority="46"/>
  </conditionalFormatting>
  <conditionalFormatting sqref="E14:E34">
    <cfRule type="duplicateValues" dxfId="38" priority="44"/>
  </conditionalFormatting>
  <conditionalFormatting sqref="E23:E26">
    <cfRule type="duplicateValues" dxfId="37" priority="43"/>
  </conditionalFormatting>
  <conditionalFormatting sqref="E22:E26">
    <cfRule type="duplicateValues" dxfId="36" priority="42"/>
  </conditionalFormatting>
  <conditionalFormatting sqref="E28:E31">
    <cfRule type="duplicateValues" dxfId="35" priority="41"/>
  </conditionalFormatting>
  <conditionalFormatting sqref="E27:E31">
    <cfRule type="duplicateValues" dxfId="34" priority="40"/>
  </conditionalFormatting>
  <conditionalFormatting sqref="E14:E34">
    <cfRule type="duplicateValues" dxfId="33" priority="39"/>
  </conditionalFormatting>
  <conditionalFormatting sqref="E61:E65">
    <cfRule type="duplicateValues" dxfId="32" priority="21"/>
  </conditionalFormatting>
  <conditionalFormatting sqref="E58:E65">
    <cfRule type="duplicateValues" dxfId="31" priority="20"/>
  </conditionalFormatting>
  <conditionalFormatting sqref="M55:M1048576 M1:M8 M13:M50">
    <cfRule type="duplicateValues" dxfId="30" priority="17"/>
  </conditionalFormatting>
  <conditionalFormatting sqref="G9:G12">
    <cfRule type="duplicateValues" dxfId="29" priority="16"/>
  </conditionalFormatting>
  <conditionalFormatting sqref="E9:E12">
    <cfRule type="duplicateValues" dxfId="28" priority="15"/>
  </conditionalFormatting>
  <conditionalFormatting sqref="E9:E12">
    <cfRule type="duplicateValues" dxfId="27" priority="9"/>
    <cfRule type="duplicateValues" dxfId="26" priority="10"/>
    <cfRule type="duplicateValues" dxfId="25" priority="12"/>
    <cfRule type="duplicateValues" dxfId="24" priority="13"/>
    <cfRule type="duplicateValues" dxfId="23" priority="14"/>
  </conditionalFormatting>
  <conditionalFormatting sqref="D9:D12">
    <cfRule type="duplicateValues" dxfId="22" priority="11"/>
  </conditionalFormatting>
  <conditionalFormatting sqref="G51:G54">
    <cfRule type="duplicateValues" dxfId="21" priority="8"/>
  </conditionalFormatting>
  <conditionalFormatting sqref="E51:E54">
    <cfRule type="duplicateValues" dxfId="20" priority="7"/>
  </conditionalFormatting>
  <conditionalFormatting sqref="E51:E54">
    <cfRule type="duplicateValues" dxfId="19" priority="1"/>
    <cfRule type="duplicateValues" dxfId="18" priority="2"/>
    <cfRule type="duplicateValues" dxfId="17" priority="4"/>
    <cfRule type="duplicateValues" dxfId="16" priority="5"/>
    <cfRule type="duplicateValues" dxfId="15" priority="6"/>
  </conditionalFormatting>
  <conditionalFormatting sqref="D51:D54">
    <cfRule type="duplicateValues" dxfId="14" priority="3"/>
  </conditionalFormatting>
  <conditionalFormatting sqref="E55:E95 E14 E17:E45">
    <cfRule type="duplicateValues" dxfId="13" priority="217"/>
  </conditionalFormatting>
  <conditionalFormatting sqref="E56:E75">
    <cfRule type="duplicateValues" dxfId="12" priority="221"/>
  </conditionalFormatting>
  <conditionalFormatting sqref="E56:E75">
    <cfRule type="duplicateValues" dxfId="11" priority="222"/>
    <cfRule type="duplicateValues" dxfId="10" priority="223"/>
    <cfRule type="duplicateValues" dxfId="9" priority="224"/>
  </conditionalFormatting>
  <conditionalFormatting sqref="E56:E75">
    <cfRule type="duplicateValues" dxfId="8" priority="225"/>
    <cfRule type="duplicateValues" dxfId="7" priority="226"/>
  </conditionalFormatting>
  <conditionalFormatting sqref="E66:E75">
    <cfRule type="duplicateValues" dxfId="6" priority="258"/>
  </conditionalFormatting>
  <conditionalFormatting sqref="E66:E75">
    <cfRule type="duplicateValues" dxfId="5" priority="259"/>
    <cfRule type="duplicateValues" dxfId="4" priority="260"/>
    <cfRule type="duplicateValues" dxfId="3" priority="261"/>
  </conditionalFormatting>
  <conditionalFormatting sqref="E66:E75">
    <cfRule type="duplicateValues" dxfId="2" priority="263"/>
    <cfRule type="duplicateValues" dxfId="1" priority="264"/>
  </conditionalFormatting>
  <conditionalFormatting sqref="E63:E75">
    <cfRule type="duplicateValues" dxfId="0" priority="267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rowBreaks count="1" manualBreakCount="1">
    <brk id="44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2021-02-23T07:40:07Z</cp:lastPrinted>
  <dcterms:created xsi:type="dcterms:W3CDTF">2021-01-26T11:27:00Z</dcterms:created>
  <dcterms:modified xsi:type="dcterms:W3CDTF">2021-02-23T09:25:40Z</dcterms:modified>
</cp:coreProperties>
</file>